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Jurgita\Desktop\RPP\RPP ataskaitos\2020 I k\"/>
    </mc:Choice>
  </mc:AlternateContent>
  <bookViews>
    <workbookView xWindow="0" yWindow="0" windowWidth="28800" windowHeight="13728"/>
  </bookViews>
  <sheets>
    <sheet name="4-1" sheetId="1" r:id="rId1"/>
    <sheet name="4-2" sheetId="2" r:id="rId2"/>
  </sheets>
  <externalReferences>
    <externalReference r:id="rId3"/>
  </externalReferences>
  <definedNames>
    <definedName name="_xlnm._FilterDatabase" localSheetId="0" hidden="1">'4-1'!#REF!</definedName>
    <definedName name="_xlnm.Print_Area" localSheetId="0">'4-1'!$A$1:$S$181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4" i="1" l="1"/>
  <c r="O154" i="1"/>
  <c r="Q154" i="1"/>
  <c r="S154" i="1"/>
  <c r="S86" i="1"/>
  <c r="O86" i="1"/>
  <c r="N86" i="1"/>
  <c r="O60" i="1"/>
  <c r="J52" i="1"/>
  <c r="K52" i="1"/>
  <c r="I52" i="1"/>
  <c r="J41" i="1"/>
  <c r="K41" i="1"/>
  <c r="I41" i="1"/>
  <c r="J35" i="1"/>
  <c r="K35" i="1"/>
  <c r="I35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13" i="1"/>
  <c r="S12" i="1"/>
  <c r="S11" i="1" l="1"/>
  <c r="R11" i="1"/>
  <c r="Q11" i="1"/>
  <c r="O11" i="1"/>
  <c r="N11" i="1"/>
  <c r="M11" i="1"/>
  <c r="J11" i="1"/>
  <c r="I11" i="1"/>
  <c r="H11" i="1" s="1"/>
  <c r="L11" i="1" l="1"/>
  <c r="P11" i="1"/>
  <c r="K174" i="2"/>
  <c r="L174" i="2"/>
  <c r="O174" i="2"/>
  <c r="P174" i="2"/>
  <c r="Q174" i="2"/>
  <c r="T174" i="2"/>
  <c r="U174" i="2"/>
  <c r="V174" i="2"/>
  <c r="Y174" i="2"/>
  <c r="Z174" i="2"/>
  <c r="AA174" i="2"/>
  <c r="AD174" i="2"/>
  <c r="AE174" i="2"/>
  <c r="AF174" i="2"/>
  <c r="AG174" i="2"/>
  <c r="J174" i="2"/>
  <c r="K171" i="2"/>
  <c r="L171" i="2"/>
  <c r="J171" i="2"/>
  <c r="K162" i="2"/>
  <c r="L162" i="2"/>
  <c r="O162" i="2"/>
  <c r="P162" i="2"/>
  <c r="Q162" i="2"/>
  <c r="T162" i="2"/>
  <c r="U162" i="2"/>
  <c r="V162" i="2"/>
  <c r="J162" i="2"/>
  <c r="K155" i="2"/>
  <c r="L155" i="2"/>
  <c r="J155" i="2"/>
  <c r="K149" i="2"/>
  <c r="L149" i="2"/>
  <c r="J149" i="2"/>
  <c r="K142" i="2"/>
  <c r="L142" i="2"/>
  <c r="J142" i="2"/>
  <c r="K136" i="2"/>
  <c r="L136" i="2"/>
  <c r="O136" i="2"/>
  <c r="P136" i="2"/>
  <c r="Q136" i="2"/>
  <c r="J136" i="2"/>
  <c r="K123" i="2"/>
  <c r="L123" i="2"/>
  <c r="O123" i="2"/>
  <c r="P123" i="2"/>
  <c r="Q123" i="2"/>
  <c r="J123" i="2"/>
  <c r="K116" i="2"/>
  <c r="L116" i="2"/>
  <c r="O116" i="2"/>
  <c r="P116" i="2"/>
  <c r="Q116" i="2"/>
  <c r="T116" i="2"/>
  <c r="U116" i="2"/>
  <c r="V116" i="2"/>
  <c r="Y116" i="2"/>
  <c r="Z116" i="2"/>
  <c r="AA116" i="2"/>
  <c r="AD116" i="2"/>
  <c r="AE116" i="2"/>
  <c r="AF116" i="2"/>
  <c r="J116" i="2"/>
  <c r="K110" i="2"/>
  <c r="L110" i="2"/>
  <c r="O110" i="2"/>
  <c r="P110" i="2"/>
  <c r="Q110" i="2"/>
  <c r="J110" i="2"/>
  <c r="K104" i="2"/>
  <c r="L104" i="2"/>
  <c r="O104" i="2"/>
  <c r="P104" i="2"/>
  <c r="Q104" i="2"/>
  <c r="J104" i="2"/>
  <c r="K93" i="2"/>
  <c r="L93" i="2"/>
  <c r="O93" i="2"/>
  <c r="P93" i="2"/>
  <c r="Q93" i="2"/>
  <c r="T93" i="2"/>
  <c r="U93" i="2"/>
  <c r="V93" i="2"/>
  <c r="J93" i="2"/>
  <c r="K87" i="2"/>
  <c r="L87" i="2"/>
  <c r="O87" i="2"/>
  <c r="P87" i="2"/>
  <c r="Q87" i="2"/>
  <c r="J87" i="2"/>
  <c r="K80" i="2"/>
  <c r="L80" i="2"/>
  <c r="O80" i="2"/>
  <c r="P80" i="2"/>
  <c r="Q80" i="2"/>
  <c r="T80" i="2"/>
  <c r="U80" i="2"/>
  <c r="V80" i="2"/>
  <c r="J80" i="2"/>
  <c r="L77" i="2"/>
  <c r="K77" i="2"/>
  <c r="J77" i="2"/>
  <c r="K70" i="2"/>
  <c r="L70" i="2"/>
  <c r="O70" i="2"/>
  <c r="P70" i="2"/>
  <c r="Q70" i="2"/>
  <c r="J70" i="2"/>
  <c r="K65" i="2"/>
  <c r="L65" i="2"/>
  <c r="J65" i="2"/>
  <c r="K61" i="2"/>
  <c r="L61" i="2"/>
  <c r="J61" i="2"/>
  <c r="O59" i="2"/>
  <c r="P59" i="2"/>
  <c r="Q59" i="2"/>
  <c r="K59" i="2"/>
  <c r="L59" i="2"/>
  <c r="J59" i="2"/>
  <c r="K53" i="2"/>
  <c r="L53" i="2"/>
  <c r="O53" i="2"/>
  <c r="P53" i="2"/>
  <c r="Q53" i="2"/>
  <c r="T53" i="2"/>
  <c r="U53" i="2"/>
  <c r="V53" i="2"/>
  <c r="Y53" i="2"/>
  <c r="Z53" i="2"/>
  <c r="AA53" i="2"/>
  <c r="AD53" i="2"/>
  <c r="AE53" i="2"/>
  <c r="AF53" i="2"/>
  <c r="AL53" i="2"/>
  <c r="AM53" i="2"/>
  <c r="AN53" i="2"/>
  <c r="J53" i="2"/>
  <c r="K49" i="2"/>
  <c r="L49" i="2"/>
  <c r="O49" i="2"/>
  <c r="P49" i="2"/>
  <c r="Q49" i="2"/>
  <c r="J49" i="2"/>
  <c r="Q42" i="2"/>
  <c r="P42" i="2"/>
  <c r="O42" i="2"/>
  <c r="K42" i="2"/>
  <c r="L42" i="2"/>
  <c r="J42" i="2"/>
  <c r="Q36" i="2"/>
  <c r="P36" i="2"/>
  <c r="O36" i="2"/>
  <c r="K36" i="2"/>
  <c r="L36" i="2"/>
  <c r="J36" i="2"/>
  <c r="V12" i="2"/>
  <c r="U12" i="2"/>
  <c r="T12" i="2"/>
  <c r="Q12" i="2"/>
  <c r="P12" i="2"/>
  <c r="O12" i="2"/>
  <c r="K12" i="2"/>
  <c r="L12" i="2"/>
  <c r="J12" i="2"/>
  <c r="Q86" i="1" l="1"/>
  <c r="M86" i="1"/>
  <c r="M154" i="1" l="1"/>
  <c r="P159" i="1" l="1"/>
  <c r="P108" i="1"/>
  <c r="P59" i="1"/>
  <c r="P57" i="1"/>
  <c r="P56" i="1"/>
  <c r="P55" i="1"/>
  <c r="P54" i="1"/>
  <c r="P53" i="1"/>
  <c r="P51" i="1"/>
  <c r="P50" i="1"/>
  <c r="P49" i="1"/>
  <c r="P47" i="1"/>
  <c r="P46" i="1"/>
  <c r="P45" i="1"/>
  <c r="P44" i="1"/>
  <c r="P43" i="1"/>
  <c r="P42" i="1"/>
  <c r="P40" i="1"/>
  <c r="P39" i="1"/>
  <c r="P38" i="1"/>
  <c r="P37" i="1"/>
  <c r="P36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12" i="1"/>
  <c r="S76" i="1"/>
  <c r="R76" i="1"/>
  <c r="Q76" i="1"/>
  <c r="O75" i="1"/>
  <c r="S103" i="1"/>
  <c r="R103" i="1"/>
  <c r="Q103" i="1"/>
  <c r="P103" i="1" s="1"/>
  <c r="S147" i="1"/>
  <c r="N160" i="1"/>
  <c r="S170" i="1"/>
  <c r="R170" i="1"/>
  <c r="Q170" i="1"/>
  <c r="P170" i="1" s="1"/>
  <c r="S169" i="1"/>
  <c r="R169" i="1"/>
  <c r="Q169" i="1"/>
  <c r="P169" i="1" s="1"/>
  <c r="N170" i="1"/>
  <c r="N169" i="1" s="1"/>
  <c r="O170" i="1"/>
  <c r="O169" i="1" s="1"/>
  <c r="M170" i="1"/>
  <c r="L171" i="1"/>
  <c r="P181" i="1"/>
  <c r="P180" i="1"/>
  <c r="P179" i="1"/>
  <c r="P178" i="1"/>
  <c r="P177" i="1"/>
  <c r="P176" i="1"/>
  <c r="P175" i="1"/>
  <c r="P174" i="1"/>
  <c r="S173" i="1"/>
  <c r="S172" i="1" s="1"/>
  <c r="S168" i="1" s="1"/>
  <c r="S167" i="1" s="1"/>
  <c r="R173" i="1"/>
  <c r="R172" i="1" s="1"/>
  <c r="Q173" i="1"/>
  <c r="N173" i="1"/>
  <c r="N172" i="1" s="1"/>
  <c r="O173" i="1"/>
  <c r="O172" i="1" s="1"/>
  <c r="M173" i="1"/>
  <c r="M172" i="1" s="1"/>
  <c r="L175" i="1"/>
  <c r="L176" i="1"/>
  <c r="L177" i="1"/>
  <c r="L178" i="1"/>
  <c r="L179" i="1"/>
  <c r="L180" i="1"/>
  <c r="L181" i="1"/>
  <c r="L174" i="1"/>
  <c r="P166" i="1"/>
  <c r="P165" i="1"/>
  <c r="P164" i="1"/>
  <c r="P163" i="1"/>
  <c r="P162" i="1"/>
  <c r="S161" i="1"/>
  <c r="S160" i="1" s="1"/>
  <c r="R161" i="1"/>
  <c r="R160" i="1" s="1"/>
  <c r="Q161" i="1"/>
  <c r="Q160" i="1" s="1"/>
  <c r="N161" i="1"/>
  <c r="O161" i="1"/>
  <c r="O160" i="1" s="1"/>
  <c r="M161" i="1"/>
  <c r="M160" i="1" s="1"/>
  <c r="L163" i="1"/>
  <c r="L164" i="1"/>
  <c r="L165" i="1"/>
  <c r="L166" i="1"/>
  <c r="L162" i="1"/>
  <c r="P158" i="1"/>
  <c r="P157" i="1"/>
  <c r="P156" i="1"/>
  <c r="P155" i="1"/>
  <c r="P154" i="1"/>
  <c r="L156" i="1"/>
  <c r="L157" i="1"/>
  <c r="L158" i="1"/>
  <c r="L159" i="1"/>
  <c r="L155" i="1"/>
  <c r="L154" i="1"/>
  <c r="P153" i="1"/>
  <c r="P152" i="1"/>
  <c r="P151" i="1"/>
  <c r="P150" i="1"/>
  <c r="P149" i="1"/>
  <c r="S148" i="1"/>
  <c r="R148" i="1"/>
  <c r="Q148" i="1"/>
  <c r="Q147" i="1" s="1"/>
  <c r="N148" i="1"/>
  <c r="N147" i="1" s="1"/>
  <c r="O148" i="1"/>
  <c r="O147" i="1" s="1"/>
  <c r="M148" i="1"/>
  <c r="L148" i="1" s="1"/>
  <c r="L150" i="1"/>
  <c r="L151" i="1"/>
  <c r="L152" i="1"/>
  <c r="L153" i="1"/>
  <c r="L149" i="1"/>
  <c r="P146" i="1"/>
  <c r="P145" i="1"/>
  <c r="P144" i="1"/>
  <c r="P143" i="1"/>
  <c r="P142" i="1"/>
  <c r="S141" i="1"/>
  <c r="R141" i="1"/>
  <c r="Q141" i="1"/>
  <c r="L142" i="1"/>
  <c r="L143" i="1"/>
  <c r="L144" i="1"/>
  <c r="L145" i="1"/>
  <c r="L146" i="1"/>
  <c r="N141" i="1"/>
  <c r="O141" i="1"/>
  <c r="M141" i="1"/>
  <c r="P140" i="1"/>
  <c r="P139" i="1"/>
  <c r="P138" i="1"/>
  <c r="P137" i="1"/>
  <c r="P136" i="1"/>
  <c r="S135" i="1"/>
  <c r="R135" i="1"/>
  <c r="Q135" i="1"/>
  <c r="L137" i="1"/>
  <c r="L138" i="1"/>
  <c r="L139" i="1"/>
  <c r="L140" i="1"/>
  <c r="L136" i="1"/>
  <c r="N135" i="1"/>
  <c r="O135" i="1"/>
  <c r="M135" i="1"/>
  <c r="S122" i="1"/>
  <c r="R122" i="1"/>
  <c r="Q122" i="1"/>
  <c r="N122" i="1"/>
  <c r="N121" i="1" s="1"/>
  <c r="O122" i="1"/>
  <c r="O121" i="1" s="1"/>
  <c r="M122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L124" i="1"/>
  <c r="L125" i="1"/>
  <c r="L126" i="1"/>
  <c r="L127" i="1"/>
  <c r="L128" i="1"/>
  <c r="L129" i="1"/>
  <c r="L130" i="1"/>
  <c r="L131" i="1"/>
  <c r="L132" i="1"/>
  <c r="L133" i="1"/>
  <c r="L134" i="1"/>
  <c r="L123" i="1"/>
  <c r="P120" i="1"/>
  <c r="P119" i="1"/>
  <c r="P118" i="1"/>
  <c r="P117" i="1"/>
  <c r="P116" i="1"/>
  <c r="S115" i="1"/>
  <c r="R115" i="1"/>
  <c r="Q115" i="1"/>
  <c r="L117" i="1"/>
  <c r="L118" i="1"/>
  <c r="L119" i="1"/>
  <c r="L120" i="1"/>
  <c r="L116" i="1"/>
  <c r="N115" i="1"/>
  <c r="O115" i="1"/>
  <c r="M115" i="1"/>
  <c r="P114" i="1"/>
  <c r="P113" i="1"/>
  <c r="P112" i="1"/>
  <c r="P111" i="1"/>
  <c r="P110" i="1"/>
  <c r="S109" i="1"/>
  <c r="R109" i="1"/>
  <c r="Q109" i="1"/>
  <c r="L111" i="1"/>
  <c r="L112" i="1"/>
  <c r="L113" i="1"/>
  <c r="L114" i="1"/>
  <c r="L110" i="1"/>
  <c r="N109" i="1"/>
  <c r="O109" i="1"/>
  <c r="M109" i="1"/>
  <c r="P107" i="1"/>
  <c r="P106" i="1"/>
  <c r="P105" i="1"/>
  <c r="P104" i="1"/>
  <c r="M103" i="1"/>
  <c r="M102" i="1" s="1"/>
  <c r="O103" i="1"/>
  <c r="O102" i="1" s="1"/>
  <c r="O101" i="1" s="1"/>
  <c r="O100" i="1" s="1"/>
  <c r="N103" i="1"/>
  <c r="L105" i="1"/>
  <c r="L106" i="1"/>
  <c r="L107" i="1"/>
  <c r="L108" i="1"/>
  <c r="L104" i="1"/>
  <c r="P95" i="1"/>
  <c r="P94" i="1"/>
  <c r="P96" i="1"/>
  <c r="P97" i="1"/>
  <c r="P98" i="1"/>
  <c r="P99" i="1"/>
  <c r="P93" i="1"/>
  <c r="S92" i="1"/>
  <c r="R92" i="1"/>
  <c r="Q92" i="1"/>
  <c r="P92" i="1" s="1"/>
  <c r="L94" i="1"/>
  <c r="L95" i="1"/>
  <c r="L96" i="1"/>
  <c r="L97" i="1"/>
  <c r="L98" i="1"/>
  <c r="L99" i="1"/>
  <c r="L93" i="1"/>
  <c r="N92" i="1"/>
  <c r="O92" i="1"/>
  <c r="M92" i="1"/>
  <c r="L87" i="1"/>
  <c r="P91" i="1"/>
  <c r="P90" i="1"/>
  <c r="P89" i="1"/>
  <c r="P88" i="1"/>
  <c r="P87" i="1"/>
  <c r="R86" i="1"/>
  <c r="P86" i="1"/>
  <c r="L88" i="1"/>
  <c r="L89" i="1"/>
  <c r="L90" i="1"/>
  <c r="L91" i="1"/>
  <c r="P81" i="1"/>
  <c r="P85" i="1"/>
  <c r="P84" i="1"/>
  <c r="P83" i="1"/>
  <c r="P82" i="1"/>
  <c r="P80" i="1"/>
  <c r="S79" i="1"/>
  <c r="R79" i="1"/>
  <c r="R75" i="1" s="1"/>
  <c r="Q79" i="1"/>
  <c r="P79" i="1" s="1"/>
  <c r="N79" i="1"/>
  <c r="O79" i="1"/>
  <c r="M79" i="1"/>
  <c r="L81" i="1"/>
  <c r="L82" i="1"/>
  <c r="L83" i="1"/>
  <c r="L84" i="1"/>
  <c r="L85" i="1"/>
  <c r="L80" i="1"/>
  <c r="P78" i="1"/>
  <c r="P77" i="1"/>
  <c r="N76" i="1"/>
  <c r="N75" i="1" s="1"/>
  <c r="O76" i="1"/>
  <c r="M76" i="1"/>
  <c r="M75" i="1" s="1"/>
  <c r="L78" i="1"/>
  <c r="L77" i="1"/>
  <c r="P74" i="1"/>
  <c r="P73" i="1"/>
  <c r="P72" i="1"/>
  <c r="P71" i="1"/>
  <c r="P70" i="1"/>
  <c r="S69" i="1"/>
  <c r="R69" i="1"/>
  <c r="Q69" i="1"/>
  <c r="N69" i="1"/>
  <c r="O69" i="1"/>
  <c r="M69" i="1"/>
  <c r="L71" i="1"/>
  <c r="L72" i="1"/>
  <c r="L73" i="1"/>
  <c r="L74" i="1"/>
  <c r="L70" i="1"/>
  <c r="P68" i="1"/>
  <c r="P67" i="1"/>
  <c r="P66" i="1"/>
  <c r="P65" i="1"/>
  <c r="S64" i="1"/>
  <c r="R64" i="1"/>
  <c r="Q64" i="1"/>
  <c r="N64" i="1"/>
  <c r="O64" i="1"/>
  <c r="M64" i="1"/>
  <c r="L66" i="1"/>
  <c r="L67" i="1"/>
  <c r="L68" i="1"/>
  <c r="L65" i="1"/>
  <c r="P62" i="1"/>
  <c r="P63" i="1"/>
  <c r="P61" i="1"/>
  <c r="R60" i="1"/>
  <c r="S60" i="1"/>
  <c r="Q60" i="1"/>
  <c r="M60" i="1"/>
  <c r="L62" i="1"/>
  <c r="L63" i="1"/>
  <c r="L61" i="1"/>
  <c r="L59" i="1"/>
  <c r="S58" i="1"/>
  <c r="R58" i="1"/>
  <c r="Q58" i="1"/>
  <c r="N58" i="1"/>
  <c r="O58" i="1"/>
  <c r="M58" i="1"/>
  <c r="L58" i="1" s="1"/>
  <c r="S41" i="1"/>
  <c r="R41" i="1"/>
  <c r="Q41" i="1"/>
  <c r="S48" i="1"/>
  <c r="R48" i="1"/>
  <c r="Q48" i="1"/>
  <c r="S52" i="1"/>
  <c r="R52" i="1"/>
  <c r="Q52" i="1"/>
  <c r="N52" i="1"/>
  <c r="O52" i="1"/>
  <c r="M52" i="1"/>
  <c r="L52" i="1" s="1"/>
  <c r="L54" i="1"/>
  <c r="L55" i="1"/>
  <c r="L56" i="1"/>
  <c r="L57" i="1"/>
  <c r="L53" i="1"/>
  <c r="N48" i="1"/>
  <c r="O48" i="1"/>
  <c r="M48" i="1"/>
  <c r="L50" i="1"/>
  <c r="L51" i="1"/>
  <c r="L49" i="1"/>
  <c r="N41" i="1"/>
  <c r="O41" i="1"/>
  <c r="M41" i="1"/>
  <c r="L43" i="1"/>
  <c r="L44" i="1"/>
  <c r="L45" i="1"/>
  <c r="L46" i="1"/>
  <c r="L47" i="1"/>
  <c r="L42" i="1"/>
  <c r="S35" i="1"/>
  <c r="S10" i="1" s="1"/>
  <c r="R35" i="1"/>
  <c r="Q35" i="1"/>
  <c r="L37" i="1"/>
  <c r="L38" i="1"/>
  <c r="L39" i="1"/>
  <c r="L40" i="1"/>
  <c r="L36" i="1"/>
  <c r="O35" i="1"/>
  <c r="O10" i="1" s="1"/>
  <c r="N35" i="1"/>
  <c r="M35" i="1"/>
  <c r="M10" i="1" s="1"/>
  <c r="P148" i="1" l="1"/>
  <c r="R168" i="1"/>
  <c r="R167" i="1" s="1"/>
  <c r="M147" i="1"/>
  <c r="L147" i="1" s="1"/>
  <c r="Q75" i="1"/>
  <c r="O9" i="1"/>
  <c r="O8" i="1" s="1"/>
  <c r="M9" i="1"/>
  <c r="M8" i="1" s="1"/>
  <c r="L35" i="1"/>
  <c r="Q10" i="1"/>
  <c r="L64" i="1"/>
  <c r="N10" i="1"/>
  <c r="L10" i="1" s="1"/>
  <c r="R10" i="1"/>
  <c r="R9" i="1" s="1"/>
  <c r="R8" i="1" s="1"/>
  <c r="N102" i="1"/>
  <c r="L75" i="1"/>
  <c r="L102" i="1"/>
  <c r="N168" i="1"/>
  <c r="N167" i="1" s="1"/>
  <c r="O168" i="1"/>
  <c r="O167" i="1" s="1"/>
  <c r="N101" i="1"/>
  <c r="N100" i="1" s="1"/>
  <c r="L135" i="1"/>
  <c r="L141" i="1"/>
  <c r="P173" i="1"/>
  <c r="L170" i="1"/>
  <c r="M169" i="1"/>
  <c r="R147" i="1"/>
  <c r="P147" i="1" s="1"/>
  <c r="L172" i="1"/>
  <c r="L41" i="1"/>
  <c r="L69" i="1"/>
  <c r="P76" i="1"/>
  <c r="R102" i="1"/>
  <c r="L109" i="1"/>
  <c r="L122" i="1"/>
  <c r="M121" i="1"/>
  <c r="L121" i="1" s="1"/>
  <c r="Q172" i="1"/>
  <c r="Q168" i="1" s="1"/>
  <c r="P161" i="1"/>
  <c r="P160" i="1"/>
  <c r="P141" i="1"/>
  <c r="S121" i="1"/>
  <c r="R121" i="1"/>
  <c r="Q121" i="1"/>
  <c r="P135" i="1"/>
  <c r="P122" i="1"/>
  <c r="P115" i="1"/>
  <c r="S102" i="1"/>
  <c r="P109" i="1"/>
  <c r="Q102" i="1"/>
  <c r="P69" i="1"/>
  <c r="P64" i="1"/>
  <c r="P60" i="1"/>
  <c r="P58" i="1"/>
  <c r="P52" i="1"/>
  <c r="P48" i="1"/>
  <c r="P41" i="1"/>
  <c r="P35" i="1"/>
  <c r="S75" i="1"/>
  <c r="L160" i="1"/>
  <c r="L173" i="1"/>
  <c r="L161" i="1"/>
  <c r="L115" i="1"/>
  <c r="L103" i="1"/>
  <c r="L92" i="1"/>
  <c r="L86" i="1"/>
  <c r="L79" i="1"/>
  <c r="L76" i="1"/>
  <c r="L60" i="1"/>
  <c r="L48" i="1"/>
  <c r="H143" i="1"/>
  <c r="H144" i="1"/>
  <c r="H145" i="1"/>
  <c r="H146" i="1"/>
  <c r="H142" i="1"/>
  <c r="H137" i="1"/>
  <c r="H138" i="1"/>
  <c r="H139" i="1"/>
  <c r="H140" i="1"/>
  <c r="H136" i="1"/>
  <c r="H124" i="1"/>
  <c r="H125" i="1"/>
  <c r="H126" i="1"/>
  <c r="H127" i="1"/>
  <c r="H128" i="1"/>
  <c r="H129" i="1"/>
  <c r="H130" i="1"/>
  <c r="H131" i="1"/>
  <c r="H132" i="1"/>
  <c r="H133" i="1"/>
  <c r="H134" i="1"/>
  <c r="H123" i="1"/>
  <c r="H117" i="1"/>
  <c r="H118" i="1"/>
  <c r="H119" i="1"/>
  <c r="H120" i="1"/>
  <c r="H116" i="1"/>
  <c r="H111" i="1"/>
  <c r="H112" i="1"/>
  <c r="H113" i="1"/>
  <c r="H114" i="1"/>
  <c r="H110" i="1"/>
  <c r="H105" i="1"/>
  <c r="H106" i="1"/>
  <c r="H107" i="1"/>
  <c r="H108" i="1"/>
  <c r="H104" i="1"/>
  <c r="H94" i="1"/>
  <c r="H95" i="1"/>
  <c r="H96" i="1"/>
  <c r="H97" i="1"/>
  <c r="H98" i="1"/>
  <c r="H99" i="1"/>
  <c r="H93" i="1"/>
  <c r="H88" i="1"/>
  <c r="H89" i="1"/>
  <c r="H90" i="1"/>
  <c r="H91" i="1"/>
  <c r="H87" i="1"/>
  <c r="H81" i="1"/>
  <c r="H82" i="1"/>
  <c r="H83" i="1"/>
  <c r="H84" i="1"/>
  <c r="H85" i="1"/>
  <c r="H80" i="1"/>
  <c r="H78" i="1"/>
  <c r="H77" i="1"/>
  <c r="H71" i="1"/>
  <c r="H72" i="1"/>
  <c r="H73" i="1"/>
  <c r="H74" i="1"/>
  <c r="H70" i="1"/>
  <c r="H66" i="1"/>
  <c r="H67" i="1"/>
  <c r="H68" i="1"/>
  <c r="H65" i="1"/>
  <c r="H62" i="1"/>
  <c r="H63" i="1"/>
  <c r="H61" i="1"/>
  <c r="H59" i="1"/>
  <c r="H54" i="1"/>
  <c r="H55" i="1"/>
  <c r="H56" i="1"/>
  <c r="H57" i="1"/>
  <c r="H53" i="1"/>
  <c r="H50" i="1"/>
  <c r="H51" i="1"/>
  <c r="H49" i="1"/>
  <c r="H43" i="1"/>
  <c r="H44" i="1"/>
  <c r="H45" i="1"/>
  <c r="H46" i="1"/>
  <c r="H47" i="1"/>
  <c r="H42" i="1"/>
  <c r="H37" i="1"/>
  <c r="H38" i="1"/>
  <c r="H39" i="1"/>
  <c r="H40" i="1"/>
  <c r="H36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12" i="1"/>
  <c r="H175" i="1"/>
  <c r="H176" i="1"/>
  <c r="H177" i="1"/>
  <c r="H178" i="1"/>
  <c r="H179" i="1"/>
  <c r="H180" i="1"/>
  <c r="H181" i="1"/>
  <c r="H174" i="1"/>
  <c r="H171" i="1"/>
  <c r="H163" i="1"/>
  <c r="H164" i="1"/>
  <c r="H165" i="1"/>
  <c r="H166" i="1"/>
  <c r="H162" i="1"/>
  <c r="H156" i="1"/>
  <c r="H157" i="1"/>
  <c r="H158" i="1"/>
  <c r="H159" i="1"/>
  <c r="H155" i="1"/>
  <c r="H150" i="1"/>
  <c r="H151" i="1"/>
  <c r="H152" i="1"/>
  <c r="H153" i="1"/>
  <c r="H149" i="1"/>
  <c r="H52" i="1"/>
  <c r="H41" i="1"/>
  <c r="H35" i="1"/>
  <c r="K173" i="1"/>
  <c r="K172" i="1" s="1"/>
  <c r="J173" i="1"/>
  <c r="J172" i="1" s="1"/>
  <c r="I173" i="1"/>
  <c r="I172" i="1" s="1"/>
  <c r="K170" i="1"/>
  <c r="K169" i="1" s="1"/>
  <c r="J170" i="1"/>
  <c r="J169" i="1" s="1"/>
  <c r="I170" i="1"/>
  <c r="I169" i="1" s="1"/>
  <c r="H169" i="1" s="1"/>
  <c r="K161" i="1"/>
  <c r="K160" i="1" s="1"/>
  <c r="J161" i="1"/>
  <c r="J160" i="1" s="1"/>
  <c r="I161" i="1"/>
  <c r="I160" i="1"/>
  <c r="H160" i="1" s="1"/>
  <c r="K154" i="1"/>
  <c r="J154" i="1"/>
  <c r="J147" i="1" s="1"/>
  <c r="I154" i="1"/>
  <c r="K148" i="1"/>
  <c r="K147" i="1" s="1"/>
  <c r="J148" i="1"/>
  <c r="I148" i="1"/>
  <c r="K141" i="1"/>
  <c r="J141" i="1"/>
  <c r="I141" i="1"/>
  <c r="K135" i="1"/>
  <c r="J135" i="1"/>
  <c r="I135" i="1"/>
  <c r="K122" i="1"/>
  <c r="J122" i="1"/>
  <c r="I122" i="1"/>
  <c r="K115" i="1"/>
  <c r="J115" i="1"/>
  <c r="I115" i="1"/>
  <c r="K109" i="1"/>
  <c r="J109" i="1"/>
  <c r="H109" i="1" s="1"/>
  <c r="I109" i="1"/>
  <c r="K103" i="1"/>
  <c r="J103" i="1"/>
  <c r="I103" i="1"/>
  <c r="H103" i="1" s="1"/>
  <c r="K92" i="1"/>
  <c r="J92" i="1"/>
  <c r="I92" i="1"/>
  <c r="K86" i="1"/>
  <c r="J86" i="1"/>
  <c r="I86" i="1"/>
  <c r="K79" i="1"/>
  <c r="J79" i="1"/>
  <c r="I79" i="1"/>
  <c r="K76" i="1"/>
  <c r="I76" i="1"/>
  <c r="K69" i="1"/>
  <c r="J69" i="1"/>
  <c r="I69" i="1"/>
  <c r="K64" i="1"/>
  <c r="J64" i="1"/>
  <c r="I64" i="1"/>
  <c r="K60" i="1"/>
  <c r="J60" i="1"/>
  <c r="I60" i="1"/>
  <c r="H60" i="1" s="1"/>
  <c r="K58" i="1"/>
  <c r="J58" i="1"/>
  <c r="I58" i="1"/>
  <c r="K48" i="1"/>
  <c r="K10" i="1" s="1"/>
  <c r="J48" i="1"/>
  <c r="I48" i="1"/>
  <c r="H58" i="1" l="1"/>
  <c r="H76" i="1"/>
  <c r="H92" i="1"/>
  <c r="J102" i="1"/>
  <c r="H122" i="1"/>
  <c r="H135" i="1"/>
  <c r="Q9" i="1"/>
  <c r="Q8" i="1" s="1"/>
  <c r="P10" i="1"/>
  <c r="H172" i="1"/>
  <c r="H48" i="1"/>
  <c r="I10" i="1"/>
  <c r="I9" i="1" s="1"/>
  <c r="I8" i="1" s="1"/>
  <c r="H115" i="1"/>
  <c r="K168" i="1"/>
  <c r="K167" i="1" s="1"/>
  <c r="N9" i="1"/>
  <c r="N8" i="1" s="1"/>
  <c r="L8" i="1" s="1"/>
  <c r="H69" i="1"/>
  <c r="J75" i="1"/>
  <c r="H148" i="1"/>
  <c r="V151" i="1" s="1"/>
  <c r="J10" i="1"/>
  <c r="J9" i="1" s="1"/>
  <c r="J8" i="1" s="1"/>
  <c r="H64" i="1"/>
  <c r="H86" i="1"/>
  <c r="K121" i="1"/>
  <c r="H141" i="1"/>
  <c r="V141" i="1" s="1"/>
  <c r="P75" i="1"/>
  <c r="S9" i="1"/>
  <c r="H10" i="1"/>
  <c r="J121" i="1"/>
  <c r="J101" i="1" s="1"/>
  <c r="J100" i="1" s="1"/>
  <c r="I121" i="1"/>
  <c r="J168" i="1"/>
  <c r="J167" i="1" s="1"/>
  <c r="H170" i="1"/>
  <c r="R101" i="1"/>
  <c r="R100" i="1" s="1"/>
  <c r="I75" i="1"/>
  <c r="K75" i="1"/>
  <c r="K9" i="1" s="1"/>
  <c r="K8" i="1" s="1"/>
  <c r="K102" i="1"/>
  <c r="H161" i="1"/>
  <c r="H173" i="1"/>
  <c r="I102" i="1"/>
  <c r="I147" i="1"/>
  <c r="H147" i="1" s="1"/>
  <c r="H79" i="1"/>
  <c r="H154" i="1"/>
  <c r="M101" i="1"/>
  <c r="M168" i="1"/>
  <c r="L169" i="1"/>
  <c r="P172" i="1"/>
  <c r="Q167" i="1"/>
  <c r="P167" i="1" s="1"/>
  <c r="P168" i="1"/>
  <c r="S101" i="1"/>
  <c r="S100" i="1" s="1"/>
  <c r="P121" i="1"/>
  <c r="Q101" i="1"/>
  <c r="P102" i="1"/>
  <c r="K101" i="1"/>
  <c r="K100" i="1" s="1"/>
  <c r="I168" i="1"/>
  <c r="I101" i="1"/>
  <c r="L9" i="1" l="1"/>
  <c r="H102" i="1"/>
  <c r="H121" i="1"/>
  <c r="S8" i="1"/>
  <c r="P8" i="1" s="1"/>
  <c r="P9" i="1"/>
  <c r="H75" i="1"/>
  <c r="H9" i="1" s="1"/>
  <c r="H8" i="1" s="1"/>
  <c r="I100" i="1"/>
  <c r="H100" i="1" s="1"/>
  <c r="H101" i="1"/>
  <c r="L168" i="1"/>
  <c r="M167" i="1"/>
  <c r="L167" i="1" s="1"/>
  <c r="I167" i="1"/>
  <c r="H167" i="1" s="1"/>
  <c r="H168" i="1"/>
  <c r="M100" i="1"/>
  <c r="L100" i="1" s="1"/>
  <c r="L101" i="1"/>
  <c r="Q100" i="1"/>
  <c r="P100" i="1" s="1"/>
  <c r="P101" i="1"/>
</calcChain>
</file>

<file path=xl/sharedStrings.xml><?xml version="1.0" encoding="utf-8"?>
<sst xmlns="http://schemas.openxmlformats.org/spreadsheetml/2006/main" count="3410" uniqueCount="823">
  <si>
    <t/>
  </si>
  <si>
    <t>Regionų plėtros planų rengimo</t>
  </si>
  <si>
    <t>metodikos</t>
  </si>
  <si>
    <t>4 priedas</t>
  </si>
  <si>
    <t>REGIONO PLĖTROS PLANO ĮGYVENDINIMO STEBĖSENOS DUOMENŲ SUVESTINĖ</t>
  </si>
  <si>
    <t xml:space="preserve">1 lentelė. Projektų įgyvendinimo stebėsenos duomenų suvestinė. </t>
  </si>
  <si>
    <t xml:space="preserve">Projekto Nr. </t>
  </si>
  <si>
    <t>Unikalus projekto Nr.</t>
  </si>
  <si>
    <t>Projektas (pavadinimas)</t>
  </si>
  <si>
    <t>Pareiškėjas / projekto vykdytojas</t>
  </si>
  <si>
    <t xml:space="preserve">ITI, RSP, S </t>
  </si>
  <si>
    <t>Projekto būklė**</t>
  </si>
  <si>
    <t>Regiono plėtros planas (Eur)</t>
  </si>
  <si>
    <t>Projekto finansavimo sutartis (Eur)</t>
  </si>
  <si>
    <t>Projekto įgyvendinimas (Eur)</t>
  </si>
  <si>
    <t>Pastabos</t>
  </si>
  <si>
    <t>Iš viso</t>
  </si>
  <si>
    <t>Finansavimas ES fondų ar kitų tarptautinių finansavimo šaltinių)</t>
  </si>
  <si>
    <t>Finansavimas iš valstybės biudžeto</t>
  </si>
  <si>
    <t>Pareiškėjo / projekto vykdytojo  ir partnerio (-ių) lėšos</t>
  </si>
  <si>
    <t xml:space="preserve">Iš viso </t>
  </si>
  <si>
    <t>Išmokėtas finansavimas ES fondų ar kitų tarptautinių finansavimo šaltinių)</t>
  </si>
  <si>
    <t>Išmokėtos pareiškėjo / projekto vykdytojo  ir partnerio (-ių) lėšos</t>
  </si>
  <si>
    <t xml:space="preserve">1. </t>
  </si>
  <si>
    <t>–</t>
  </si>
  <si>
    <t>Prioritetas:
KONKURENCINGA EKONOMIKA</t>
  </si>
  <si>
    <t>1.1.</t>
  </si>
  <si>
    <t>Tikslas: 
Didinti ūkinės veiklos įvairovę ir pagerinti sąlygas investicijų pritraukimui, mažinant geografinių sąlygų ir demografinių procesų sukeliamus gyvenimo kokybės netolygumus</t>
  </si>
  <si>
    <t>1.1.1.</t>
  </si>
  <si>
    <t>Uždavinys:
Sudaryti sąlygas darbo vietų kūrimui, kuriant ir atnaujinant viešąją ir ekoinžinerinę  infrastruktūrą,  gamtos, kultūros paveldo objektus ir kultūros įstaigas</t>
  </si>
  <si>
    <t>1.1.1.1.</t>
  </si>
  <si>
    <t>Priemonė:
Kaimo gyvenamųjų vietovių (turinčių iki 1 tūkst. gyventojų) atnaujinimas</t>
  </si>
  <si>
    <t>1.1.1.1.1</t>
  </si>
  <si>
    <t>R01ZM07-120000-1101</t>
  </si>
  <si>
    <t>20KI-KA-17-1-02616</t>
  </si>
  <si>
    <t xml:space="preserve">Druskininkų savivaldybės Viečiūnų seniūnijos Ilgio ir Raigardo seniūnaitijų kelių būklės gerinimas  </t>
  </si>
  <si>
    <t xml:space="preserve">Druskininkų savivaldybės administracija  </t>
  </si>
  <si>
    <t>–––</t>
  </si>
  <si>
    <t>Įgyvendinama sutartis</t>
  </si>
  <si>
    <t>1.1.1.1.2</t>
  </si>
  <si>
    <t>R01ZM72-120000-1102</t>
  </si>
  <si>
    <t>20KI-KA-17-1-02617</t>
  </si>
  <si>
    <t>Druskininkų savivaldybės Viečiūnų seniūnijos Ratnyčėlės seniūnaitijos kelių būklės gerinimas</t>
  </si>
  <si>
    <t>Baigtas</t>
  </si>
  <si>
    <t>1.1.1.1.3</t>
  </si>
  <si>
    <t>R01ZM72-120000-1103</t>
  </si>
  <si>
    <t>20KI-KA-17-1-02622</t>
  </si>
  <si>
    <t>Druskininkų savivaldybės Leipalingio seniūnijos Klonio seniūnaitijos kelių būklės gerinimas</t>
  </si>
  <si>
    <t>1.1.1.1.4</t>
  </si>
  <si>
    <t>R01ZM72-330200-1104</t>
  </si>
  <si>
    <t>20KI-KA-17-1-02368</t>
  </si>
  <si>
    <t>Rudaminos laisvalaikio salės pritaikymas bendruomenės poreikiams ir liaudies amatų plėtrai</t>
  </si>
  <si>
    <t xml:space="preserve">VšĮ Lazdijų kultūros centras </t>
  </si>
  <si>
    <t>1.1.1.1.5</t>
  </si>
  <si>
    <t>R01ZM72-120000-1105</t>
  </si>
  <si>
    <t>20KI-KA-17-1-02619</t>
  </si>
  <si>
    <t>Druskininkų savivaldybės Leipalingio seniūnijos Bilso seniūnaitijos kelių būklės gerinimas</t>
  </si>
  <si>
    <t>1.1.1.1.6</t>
  </si>
  <si>
    <t>R01ZM72-330200-1106</t>
  </si>
  <si>
    <t>20KI-KA-17-1-02374</t>
  </si>
  <si>
    <t>Lazdijų rajono kaimų patrauklumo didinimas atnaujinant bibliotekas</t>
  </si>
  <si>
    <t xml:space="preserve">BĮ Lazdijų rajono savivaldybės viešoji biblioteka </t>
  </si>
  <si>
    <t>1.1.1.1.7</t>
  </si>
  <si>
    <t>R01ZM72-123200-1107</t>
  </si>
  <si>
    <t>20KI-KA-17-1-02437</t>
  </si>
  <si>
    <t>Alytaus rajono Miroslavo kaimo multifunkcinės sporto aikštės įrengimas ir gatvių bei šaligatvių rekonstrukcija</t>
  </si>
  <si>
    <t>Alytaus rajono savivaldybės administracija</t>
  </si>
  <si>
    <t>1.1.1.1.8</t>
  </si>
  <si>
    <t>R01ZM72-123200-1108</t>
  </si>
  <si>
    <t>20KI-KA-17-1-02242</t>
  </si>
  <si>
    <t>Alytaus rajono Luksnėnų kaimo multifunkcinės sporto aikštės įrengimas ir gatvių rekonstrukcija</t>
  </si>
  <si>
    <t>1.1.1.1.9</t>
  </si>
  <si>
    <t>R01ZM72-340000-1109</t>
  </si>
  <si>
    <t>20KI-KA-17-1-02372</t>
  </si>
  <si>
    <t>Krikštonių laisvalaikio salės pritaikymas bendruomenės poreikiams</t>
  </si>
  <si>
    <t>1.1.1.1.10</t>
  </si>
  <si>
    <t>R01ZM72-340200-1110</t>
  </si>
  <si>
    <t>20KI-KA-17-1-02370</t>
  </si>
  <si>
    <t>Kučiūnų laisvalaikio salės pritaikymas bendruomenės poreikiams</t>
  </si>
  <si>
    <t>1.1.1.1.11</t>
  </si>
  <si>
    <t>R01ZM72-320000-1111</t>
  </si>
  <si>
    <t>20KI-KA-17-1-02354</t>
  </si>
  <si>
    <t>Laisvalaikio infrastruktūros sukūrimas Lazdijų rajono kaimo gyvenamosiose vietovėse</t>
  </si>
  <si>
    <t>Lazdijų rajono savivaldybės administracija</t>
  </si>
  <si>
    <t>1.1.1.1.12</t>
  </si>
  <si>
    <t>R01ZM72-120000-1112</t>
  </si>
  <si>
    <t>20KI-KA-17-1-02470</t>
  </si>
  <si>
    <t>Alytaus rajono Butrimonių miestelio šaligatvių kapitalinis remontas ir gyvenvietės apšvietimo įrengimas</t>
  </si>
  <si>
    <t>1.1.1.1.13</t>
  </si>
  <si>
    <t>R01ZM72-123200-1113</t>
  </si>
  <si>
    <t>20KI-KA-17-1-02438</t>
  </si>
  <si>
    <t>Alytaus rajono Genių kaimo sporto aikštės įrengimas ir gatvių rekonstrukcija</t>
  </si>
  <si>
    <t>1.1.1.1.14</t>
  </si>
  <si>
    <t>R01ZM72-122900-1114</t>
  </si>
  <si>
    <t>20KI-KA-17-1-01647</t>
  </si>
  <si>
    <t>Varėnos r. Dargužių kaimo Liepų gatvės ir viešosios erdvės įrengimas</t>
  </si>
  <si>
    <t xml:space="preserve">Varėnos rajono savivaldybės administracija </t>
  </si>
  <si>
    <t>1.1.1.1.15</t>
  </si>
  <si>
    <t>R01ZM72-123200-1115</t>
  </si>
  <si>
    <t>20KI-KA-17-1-02469</t>
  </si>
  <si>
    <t>Alytaus rajono Vaisodžių kaimo sporto aikštės įrengimas ir gatvių apšvietimo atnaujinimas bei plėtra</t>
  </si>
  <si>
    <t>1.1.1.1.16</t>
  </si>
  <si>
    <t>R01ZM72-123200-1116</t>
  </si>
  <si>
    <t>20KI-KA-17-1-02240</t>
  </si>
  <si>
    <t>Alytaus rajono Talokių kaimo sporto aikštės įrengimas ir Plytinės gatvės apšvietimas</t>
  </si>
  <si>
    <t>1.1.1.1.17</t>
  </si>
  <si>
    <t>R01ZM72-120000-1117</t>
  </si>
  <si>
    <t>20KI-KA-17-1-01639</t>
  </si>
  <si>
    <t>Varėnos r. Rudnios kaimo Pušyno gatvės įrengimas</t>
  </si>
  <si>
    <t>1.1.1.1.18</t>
  </si>
  <si>
    <t>R01ZM72-340000-1118</t>
  </si>
  <si>
    <t>20KI-KA-17-1-01666</t>
  </si>
  <si>
    <t>Varėnos kultūros centro Žilinų filialo pastato atnaujinimas ir pritaikymas bendruomenės poreikiams</t>
  </si>
  <si>
    <t>Varėnos kultūros centras, BĮ</t>
  </si>
  <si>
    <t>1.1.1.1.19</t>
  </si>
  <si>
    <t>R01ZM72-120000-1119</t>
  </si>
  <si>
    <t>20KI-KA-17-1-02648</t>
  </si>
  <si>
    <t>Alytaus rajono Pivašiūnų kaimo šaligatvių, laiptų kapitalinis remontas ir gyvenvietės apšvietimo įrengimas</t>
  </si>
  <si>
    <t>1.1.1.1.20</t>
  </si>
  <si>
    <t>R01ZM72-340000-1120</t>
  </si>
  <si>
    <t>20KI-KA-17-1-01736</t>
  </si>
  <si>
    <t>Pastato, esančio Pušelės g. 11, Naujųjų Valkininkų k., Varėnos r., atnaujinimas ir pritaikymas bendruomenės poreikiams</t>
  </si>
  <si>
    <t>1.1.1.1.21</t>
  </si>
  <si>
    <t>R01ZM72-120000-1121</t>
  </si>
  <si>
    <t>20KI-KA-17-1-02364</t>
  </si>
  <si>
    <t>Kaimo gyvenamųjų vietovių Lazdijų rajono savivaldybėje patrauklumo gerinimas</t>
  </si>
  <si>
    <t>1.1.1.1.22</t>
  </si>
  <si>
    <t>R01ZM72-120000-1122</t>
  </si>
  <si>
    <t>20KI-KA-17-1-02241</t>
  </si>
  <si>
    <t>Alytaus rajono Makniūnų kaimo šaligatvių atnaujinimas ir plėtra</t>
  </si>
  <si>
    <t>1.1.1.1.23</t>
  </si>
  <si>
    <t>R01ZM72-120000-1123</t>
  </si>
  <si>
    <t>Varėnos r. Vazgirdonių kaimo Klevų gatvės įrengimas</t>
  </si>
  <si>
    <t>1.1.1.2</t>
  </si>
  <si>
    <t>Priemonė:
Kaimo gyvenamųjų vietovių (turinčių 1-6 tūkst. gyventojų) atnaujinimas ir plėtra</t>
  </si>
  <si>
    <t>1.1.1.2.1</t>
  </si>
  <si>
    <t>R019908-293400-1121</t>
  </si>
  <si>
    <t>08.2.1-CPVA-R-908-11-0002</t>
  </si>
  <si>
    <t>Matuizų kaimo viešosios infrastruktūros atnaujinimas ir pritaikymas bendruomenės poreikiams</t>
  </si>
  <si>
    <t>1.1.1.2.2</t>
  </si>
  <si>
    <t>R019908-290000-1122</t>
  </si>
  <si>
    <t>08.2.1-CPVA-R-908-11-0001</t>
  </si>
  <si>
    <t>Senosios Varėnos kaimo viešosios infrastruktūros atnaujinimas ir pritaikymas bendruomenės poreikiams</t>
  </si>
  <si>
    <t>1.1.1.2.3</t>
  </si>
  <si>
    <t>R019908-293400-1123</t>
  </si>
  <si>
    <t>08.2.1-CPVA-R-908-11-0005</t>
  </si>
  <si>
    <t>Kompleksinė Miklusėnų gyvenvietės plėtra</t>
  </si>
  <si>
    <t>1.1.1.2.4</t>
  </si>
  <si>
    <t>R019908-290000-1124</t>
  </si>
  <si>
    <t>08.2.1-CPVA-R-908-11-0003</t>
  </si>
  <si>
    <t>Leipalingio viešosios erdvės pritaikymas bendruomenės poreikiams</t>
  </si>
  <si>
    <t>1.1.1.2.5</t>
  </si>
  <si>
    <t>R019908-290000-1125</t>
  </si>
  <si>
    <t>08.2.1-CPVA-R-908-11-0004</t>
  </si>
  <si>
    <t>Viečiūnų viešosios erdvės pritaikymas bendruomenės poreikiams</t>
  </si>
  <si>
    <t>1.1.1.3.</t>
  </si>
  <si>
    <t>Priemonė:
Varėnos miesto kompleksinė plėtra</t>
  </si>
  <si>
    <t>1.1.1.3.1</t>
  </si>
  <si>
    <t>R019905-290000-1131</t>
  </si>
  <si>
    <t>07.1.1-CPVA-R-905-11-0001</t>
  </si>
  <si>
    <t>Varėnos miesto centrinės dalies modernizavimas ir pritaikymas visuomenės poreikiams (I etapas)</t>
  </si>
  <si>
    <t>ITI ––</t>
  </si>
  <si>
    <t>1.1.1.3.2</t>
  </si>
  <si>
    <t>R019905-282900-1132</t>
  </si>
  <si>
    <t>07.1.1-CPVA-R-905-11-0002</t>
  </si>
  <si>
    <t>Varėnos miesto centrinės dalies modernizavimas ir pritaikymas visuomenės poreikiams (II etapas)</t>
  </si>
  <si>
    <t>1.1.1.3.3</t>
  </si>
  <si>
    <t>R019905-292800-1133</t>
  </si>
  <si>
    <t>07.1.1-CPVA-R-905-11-0004</t>
  </si>
  <si>
    <t>Varėnos miesto Dainų slėnio infrastruktūros atnaujinimas ir pritaikymas visuomenės poreikiams</t>
  </si>
  <si>
    <t>1.1.1.3.4</t>
  </si>
  <si>
    <t>R019905-280000-1134</t>
  </si>
  <si>
    <t>07.1.1-CPVA-R-905-11-0003</t>
  </si>
  <si>
    <t>Karloniškės ežero ir jo prieigų sutvarkymas ir pritaikymas aktyviam poilsiui</t>
  </si>
  <si>
    <t>1.1.1.3.5</t>
  </si>
  <si>
    <t>R019905-362900-1135</t>
  </si>
  <si>
    <t>07.1.1-CPVA-R-905-11-0005</t>
  </si>
  <si>
    <t>Nenaudojamų teritorijų Varėnos mieste sutvarkymas ir pritaikymas verslui</t>
  </si>
  <si>
    <t>1.1.1.3.6</t>
  </si>
  <si>
    <t>R019905-290000-1136</t>
  </si>
  <si>
    <t>07.1.1-CPVA-R-905-11-0006</t>
  </si>
  <si>
    <t>Teritorijų prie daugiabučių gyvenamųjų pastatų Varėnos mieste sutvarkymas ir pritaikymas visuomenės poreikiams</t>
  </si>
  <si>
    <t>1.1.1.4.</t>
  </si>
  <si>
    <t>Priemonė:
Alytaus, Druskininkų ir Lazdijų miestų kompleksinė plėtra</t>
  </si>
  <si>
    <t>1.1.1.4.1</t>
  </si>
  <si>
    <t>R019902-310000-1141</t>
  </si>
  <si>
    <t>07.1.1-CPVA-V-902-01-0008</t>
  </si>
  <si>
    <t>Buvusios pramoninės teritorijos Pramonės g. 1 Alytuje, pritaikymas verslo vystymui ir plėtrai.</t>
  </si>
  <si>
    <t>Alytaus miesto savivaldybės administracija</t>
  </si>
  <si>
    <t>1.1.1.4.2</t>
  </si>
  <si>
    <t>R019903-290000-1142</t>
  </si>
  <si>
    <t>07.1.1-CPVA-R-903-11-0001</t>
  </si>
  <si>
    <t>Amatų centro „Menų kalvė“ Druskininkuose įkūrimas</t>
  </si>
  <si>
    <t>1.1.1.4.3</t>
  </si>
  <si>
    <t>R019903-290000-1143</t>
  </si>
  <si>
    <t>07.1.1-CPVA-R-903-11-0002</t>
  </si>
  <si>
    <t>Lazdijų miesto kompleksinė infrastruktūros plėtra, III etapas</t>
  </si>
  <si>
    <t>1.1.1.5.</t>
  </si>
  <si>
    <t xml:space="preserve">Priemonė:
Geriamojo vandens tiekimo ir nuotekų tvarkymo sistemų renovavimas ir plėtra, įmonių valdymo tobulinimas </t>
  </si>
  <si>
    <t>1.1.1.5.1</t>
  </si>
  <si>
    <t>R010014-060700-1151</t>
  </si>
  <si>
    <t>05.3.2-APVA-R-014-11-0001</t>
  </si>
  <si>
    <t>Geriamojo vandens tiekimo ir nuotekų tvarkymo sistemų renovavimas ir plėtra Varėnos rajone</t>
  </si>
  <si>
    <t>UAB „Varėnos vandenys“</t>
  </si>
  <si>
    <t>1.1.1.5.2</t>
  </si>
  <si>
    <t>R010014-060750-1152</t>
  </si>
  <si>
    <t>05.3.2-APVA-R-014-11-0002</t>
  </si>
  <si>
    <t>Geriamojo vandens ir nuotekų tvarkymo sistemų renovavimas Alytaus mieste</t>
  </si>
  <si>
    <t>UAB “Dzūkijos vandenys“</t>
  </si>
  <si>
    <t>1.1.1.5.3</t>
  </si>
  <si>
    <t>R010014-070650-1153</t>
  </si>
  <si>
    <t>05.3.2-APVA-R-014-11-0004</t>
  </si>
  <si>
    <t>Geriamojo vandens tiekimo ir nuotekų tvarkymo sistemų renovavimas ir plėtra Lazdijų rajono savivaldybėje</t>
  </si>
  <si>
    <t>UAB „Lazdijų vanduo“</t>
  </si>
  <si>
    <t>1.1.1.5.4</t>
  </si>
  <si>
    <t>R010014-060750-1154</t>
  </si>
  <si>
    <t>05.3.2-APVA-R-014-11-0003</t>
  </si>
  <si>
    <t>Vandens tiekimo ir nuotekų šalinimo infrastruktūros renovavimas ir plėtra Druskininkų savivaldybėje</t>
  </si>
  <si>
    <t>UAB „Druskininkų vandenys"</t>
  </si>
  <si>
    <t>1.1.1.5.5</t>
  </si>
  <si>
    <t>R010014-060750-1155</t>
  </si>
  <si>
    <t>05.3.2-APVA-R-014-11-0005</t>
  </si>
  <si>
    <t>Vandens tiekimo ir nuotekų tvarkymo infrastruktūros plėtra Alytaus rajone (Krokialaukyje)</t>
  </si>
  <si>
    <t>SĮ „Simno komunalininkas“</t>
  </si>
  <si>
    <t>1.1.1.6.</t>
  </si>
  <si>
    <t>Priemonė:
Paviršinių nuotekų sistemų tvarkymas</t>
  </si>
  <si>
    <t>1.1.1.6.1</t>
  </si>
  <si>
    <t>R010007-080000-1161</t>
  </si>
  <si>
    <t>05.1.1-APVA-R-007-11-0001</t>
  </si>
  <si>
    <t>Paviršinių nuotekų sistemų tvarkymas Alytaus mieste</t>
  </si>
  <si>
    <t>1.1.1.7.</t>
  </si>
  <si>
    <t>Priemonė:
Savivaldybes jungiančių turizmo trasų ir turizmo maršrutų informacinės infrastruktūros plėtra</t>
  </si>
  <si>
    <t>1.1.1.7.1</t>
  </si>
  <si>
    <t>R018821-420000-1171</t>
  </si>
  <si>
    <t>05.4.1-LVPA-R-821-11-0002</t>
  </si>
  <si>
    <t>Alytaus regiono turizmo informacinės infrastruktūros plėtra</t>
  </si>
  <si>
    <t>1.1.1.7.2</t>
  </si>
  <si>
    <t>R018821-420000-1172</t>
  </si>
  <si>
    <t>05.4.1-LVPA-R-821-11-0001</t>
  </si>
  <si>
    <t>Turizmo trasų ir maršrutų informacinės infrastruktūros plėtra Lazdijų, Varėnos rajonų ir Druskininkų savivaldybėse</t>
  </si>
  <si>
    <t>1.1.1.7.3</t>
  </si>
  <si>
    <t>R018821-420000-1173</t>
  </si>
  <si>
    <t>05.4.1-LVPA-R-821-11-0003</t>
  </si>
  <si>
    <t>Turizmo trasų ir maršrutų informacinės infrastruktūros plėtra Lazdijų, Varėnos rajonų ir Druskininkų savivaldybėse, II etapas</t>
  </si>
  <si>
    <t>1.1.1.8.</t>
  </si>
  <si>
    <t>Priemonė:
Modernizuoti savivaldybių kultūros infrastruktūrą</t>
  </si>
  <si>
    <t>1.1.1.8.1</t>
  </si>
  <si>
    <t>R013305-330000-1181</t>
  </si>
  <si>
    <t>07.1.1-CPVA-R-305-11-0001</t>
  </si>
  <si>
    <t>Kultūros įstaigų infrastruktūros modernizavimas Varėnos mieste</t>
  </si>
  <si>
    <t>1.1.1.8.2</t>
  </si>
  <si>
    <t>R013305-330000-1182</t>
  </si>
  <si>
    <t>07.1.1-CPVA-R-305-11-0002</t>
  </si>
  <si>
    <t>VšĮ Alytaus kultūros ir komunikacijos centro pastato Alytuje, Pramonės g. 1B, rekonstravimas</t>
  </si>
  <si>
    <t>1.1.1.8.3</t>
  </si>
  <si>
    <t>R013305-330000-1183</t>
  </si>
  <si>
    <t>07.1.1-CPVA-R-305-11-0003</t>
  </si>
  <si>
    <t>Druskininkų kultūros centro lauko scenos, Vilniaus al. 24, Druskininkai, modernizavimas ir pritaikymas kultūros poreikiams</t>
  </si>
  <si>
    <t>1.1.1.8.4</t>
  </si>
  <si>
    <t>R013305-330200-1184</t>
  </si>
  <si>
    <t>07.1.1-CPVA-R-305-11-0004</t>
  </si>
  <si>
    <t>Pastato rekonstrukcija ir pritaikymas kultūrinėms, muziejinėms ir edukacinėms reikmėms</t>
  </si>
  <si>
    <t>1.1.1.9.</t>
  </si>
  <si>
    <t>Priemonė:
Aktualizuoti savivaldybių kultūros paveldo objektus</t>
  </si>
  <si>
    <t>1.1.1.9.1</t>
  </si>
  <si>
    <t>R013302-440000-1191</t>
  </si>
  <si>
    <t>05.4.1-CPVA-R-302-11-0003</t>
  </si>
  <si>
    <t>Buvusios sinagogos pastato Kauno g. 9A Alytuje rekonstravimas ir aplinkinės teritorijos sutvarkymas</t>
  </si>
  <si>
    <t>1.1.1.9.2</t>
  </si>
  <si>
    <t>R013302-440000-1192</t>
  </si>
  <si>
    <t>05.4.1-CPVA-R-302-11-0002</t>
  </si>
  <si>
    <t>Mažosios dailės galerijos, M.K.Čiurlionio g. 37, Druskininkai, modernizavimas ir pritaikymas kultūros poreikiams</t>
  </si>
  <si>
    <t>1.1.1.9.3</t>
  </si>
  <si>
    <t>R013302-440200-1193</t>
  </si>
  <si>
    <t>05.4.1-CPVA-R-302-11-0001</t>
  </si>
  <si>
    <t>Motiejaus Gustaičio memorialinio namo kompleksinis sutvarkymas</t>
  </si>
  <si>
    <t>1.1.1.9.4</t>
  </si>
  <si>
    <t>R013302-440000-1194</t>
  </si>
  <si>
    <t>05.4.1-CPVA-R-302-11-0004</t>
  </si>
  <si>
    <t>Kurnėnų Lauryno Radziukyno mokyklos pritaikymas kultūrinėms ir turistinėms reikmėms</t>
  </si>
  <si>
    <t>1.1.1.9.5</t>
  </si>
  <si>
    <t>R013302-440000-1195</t>
  </si>
  <si>
    <t>05.4.1-CPVA-R-302-11-0005</t>
  </si>
  <si>
    <t>Vinco Krėvės-Mickevičiaus memorialinio muziejaus atnaujinimas</t>
  </si>
  <si>
    <t>1.1.2.</t>
  </si>
  <si>
    <t>Uždavinys:
Pagerinti darbo jėgos judėjimo galimybes gerinant susisiekimo sistemas</t>
  </si>
  <si>
    <t>1.1.2.1.</t>
  </si>
  <si>
    <t>Priemonė:
Vietinio susisiekimo viešojo transporto priemonių parko atnaujinimas</t>
  </si>
  <si>
    <t>1.1.2.1.1</t>
  </si>
  <si>
    <t>R015518-100000-1211</t>
  </si>
  <si>
    <t>04.5.1-TID-R-518-11-0003</t>
  </si>
  <si>
    <t>Nekenksmingų aplinkai viešojo transporto priemonių įsigijimas Alytaus mieste</t>
  </si>
  <si>
    <t>1.1.2.1.3</t>
  </si>
  <si>
    <t>R015518-100000-1213</t>
  </si>
  <si>
    <t>04.5.1-TID-R-518-11-0002</t>
  </si>
  <si>
    <t>Ekologiškų transporto priemonių įsigijimas Druskininkų savivaldybėje</t>
  </si>
  <si>
    <t>1.1.2.2.</t>
  </si>
  <si>
    <t>Priemonė:
Darnaus judumo priemonių diegimas</t>
  </si>
  <si>
    <t>1.1.2.2.1</t>
  </si>
  <si>
    <t>R015514-190000-1221</t>
  </si>
  <si>
    <t>04.5.1-TID-R-514-11-0001</t>
  </si>
  <si>
    <t>Darnaus judumo priemonių diegimas Alytaus mieste</t>
  </si>
  <si>
    <t>Pateikta paraiška</t>
  </si>
  <si>
    <t>1.1.2.2.2</t>
  </si>
  <si>
    <t>R015514-190000-1222</t>
  </si>
  <si>
    <t>04.5.1-TID-V-513-01-0015</t>
  </si>
  <si>
    <t>Alytaus miesto darnaus judumo plano parengimas</t>
  </si>
  <si>
    <t>1.1.2.2.3</t>
  </si>
  <si>
    <t>R015514-191800-1223</t>
  </si>
  <si>
    <t>04.5.1-TID-R-514-11-0002</t>
  </si>
  <si>
    <t>Intelektinių transporto sistemų diegimas Druskininkuose</t>
  </si>
  <si>
    <t>1.1.2.2.4</t>
  </si>
  <si>
    <t>R015514-190000-1224</t>
  </si>
  <si>
    <t>04.5.1-TID-V-513-01-0006</t>
  </si>
  <si>
    <t>Darnaus judumo plano Druskininkuose parengimas</t>
  </si>
  <si>
    <t>1.1.2.2.5</t>
  </si>
  <si>
    <t>R015514-190000-1225</t>
  </si>
  <si>
    <t>Viešojo transporto organizavimo tobulinimas rekonstruojant Druskininkų miesto gatvių infrastruktūrą</t>
  </si>
  <si>
    <t>1.1.2.2.6</t>
  </si>
  <si>
    <t>R015514-190000-1226</t>
  </si>
  <si>
    <t>1.1.2.3</t>
  </si>
  <si>
    <t>Priemonė:
Pėsčiųjų ir dviračių takų rekonstrukcija ir plėtra</t>
  </si>
  <si>
    <t>1.1.2.3.1</t>
  </si>
  <si>
    <t>R015516-190000-1231</t>
  </si>
  <si>
    <t>04.5.1-TID-R-516-11-0004</t>
  </si>
  <si>
    <t>Dviračių ir pėsčiųjų takų įrengimas Varėnos miesto J. Basanavičiaus ir Žiedo gatvėse</t>
  </si>
  <si>
    <t>1.1.2.3.2</t>
  </si>
  <si>
    <t>R015516-190000-1232</t>
  </si>
  <si>
    <t>04.5.1-TID-R-516-11-0001</t>
  </si>
  <si>
    <t>Dviračių trasų infrastruktūros įrengimas nuo Putinų g. žiedo Pramonės gatvėje, Alytaus mieste</t>
  </si>
  <si>
    <t>1.1.2.3.3</t>
  </si>
  <si>
    <t>R015516-190000-1233</t>
  </si>
  <si>
    <t>04.5.1-TID-R-516-11-0002</t>
  </si>
  <si>
    <t>Dviračių ir pėsčiųjų takų plėtra Lazdijų miesto Turistų gatvėje iki sodų bendrijos „Baltasis“ Lazdijų seniūnijoje</t>
  </si>
  <si>
    <t>1.1.2.3.4</t>
  </si>
  <si>
    <t>R015516-190000-1234</t>
  </si>
  <si>
    <t>04.5.1-TID-R-516-11-0005</t>
  </si>
  <si>
    <t>Pėsčiųjų ir dviračių takų plėtra Simno seniūnijoje</t>
  </si>
  <si>
    <t>1.1.2.3.5</t>
  </si>
  <si>
    <t>R015516-190000-1235</t>
  </si>
  <si>
    <t>04.5.1-TID-R-516-11-0006</t>
  </si>
  <si>
    <t>Dviračių ir pėsčiųjų tako, esančio šalia Ratnyčios upelio Druskininkų mieste, rekonstrukcija</t>
  </si>
  <si>
    <t>1.1.2.4</t>
  </si>
  <si>
    <t>Priemonė:
Vietinių kelių techninių parametrų ir eismo saugos gerinimas</t>
  </si>
  <si>
    <t>1.1.2.4.1</t>
  </si>
  <si>
    <t>R015511-120000-1241</t>
  </si>
  <si>
    <t>06.2.1-TID-R-511-11-0002</t>
  </si>
  <si>
    <t>Varėnos miesto J. Basanavičiaus, Savanorių, M. K. Čiurlionio gatvių rekonstrukcija</t>
  </si>
  <si>
    <t>1.1.2.4.2</t>
  </si>
  <si>
    <t>R015511-110000-1242</t>
  </si>
  <si>
    <t>06.2.1-TID-R-511-11-0001</t>
  </si>
  <si>
    <t>Perspektyvinės gatvės nuo Pramonės g. iki Naujosios g. Alytuje įrengimas</t>
  </si>
  <si>
    <t>1.1.2.4.3.</t>
  </si>
  <si>
    <t>R015511-500000-1243</t>
  </si>
  <si>
    <t>06.2.1-TID-R-511-11-0008</t>
  </si>
  <si>
    <t>Saugaus eismo priemonių diegimas Alytaus mieste</t>
  </si>
  <si>
    <t>1.1.2.4.4</t>
  </si>
  <si>
    <t>R015511-500000-1244</t>
  </si>
  <si>
    <t>06.2.1-TID-R-511-11-0006</t>
  </si>
  <si>
    <t>Eismo saugos priemonių diegimas Alytaus rajono savivaldybėje</t>
  </si>
  <si>
    <t>1.1.2.4.5</t>
  </si>
  <si>
    <t>R015511-120900-1245</t>
  </si>
  <si>
    <t>06.2.1-TID-R-511-11-0007</t>
  </si>
  <si>
    <t>M.K. Čiurlionio gatvės atkarpos Druskininkų m. rekonstrukcija</t>
  </si>
  <si>
    <t>1.1.2.4.6</t>
  </si>
  <si>
    <t>R015511-120000-1246</t>
  </si>
  <si>
    <t>06.2.1-TID-R-511-11-0004</t>
  </si>
  <si>
    <t>Lazdijų miesto Seinų ir Lazdijos gatvių bei vietinės reikšmės kelio nuo Janonio gatvės iki Lazdijų hipodromo rekonstravimas</t>
  </si>
  <si>
    <t>1.1.2.4.7</t>
  </si>
  <si>
    <t>R015511-120000-1247</t>
  </si>
  <si>
    <t>06.2.1-TID-R-511-11-0009</t>
  </si>
  <si>
    <t>Eismo saugumo priemonių diegimas Druskininkų savivaldybėje</t>
  </si>
  <si>
    <t xml:space="preserve">2. </t>
  </si>
  <si>
    <t>Prioritetas:
DARNI BENDRUOMENĖ</t>
  </si>
  <si>
    <t>2.1.</t>
  </si>
  <si>
    <t>Tikslas:
GERINTI VIEŠŲJŲ  PASLAUGŲ KOKYBĘ IR PRIEINAMUMĄ</t>
  </si>
  <si>
    <t>2.1.1.</t>
  </si>
  <si>
    <t xml:space="preserve">Uždavinys:
Bendrojo ugdymo ir neformaliojo švietimo įstaigų (ypač vykdančių ikimokyklinio ir priešmokyklinio ugdymo programas) tinklo veiklos efektyvumo didinimas </t>
  </si>
  <si>
    <t>2.1.1.1</t>
  </si>
  <si>
    <t>Priemonė:
Mokyklų tinklo efektyvumo didinimas</t>
  </si>
  <si>
    <t>2.1.1.1.1</t>
  </si>
  <si>
    <t>R017724-220000-2111</t>
  </si>
  <si>
    <t>09.1.3-CPVA-R-724-11-0003</t>
  </si>
  <si>
    <t>Varėnos r. Merkinės Vinco Krėvės gimnazijos laisvų patalpų pritaikymas ikimokyklinio ir priešmokyklinio ugdymo grupėms įrengti</t>
  </si>
  <si>
    <t>2.1.1.1.2</t>
  </si>
  <si>
    <t>R017724-220000-2112</t>
  </si>
  <si>
    <t>09.1.3-CPVA-R-724-11-0005</t>
  </si>
  <si>
    <t>Alytaus rajono bendrojo ugdymo įstaigų aprūpinimas gamtos, technologijų, menų ir kitų mokslų laboratorijų įranga</t>
  </si>
  <si>
    <t>2.1.1.1.3</t>
  </si>
  <si>
    <t>R017724-220000-2113</t>
  </si>
  <si>
    <t>09.1.3-CPVA-R-724-11-0002</t>
  </si>
  <si>
    <t>Modernių ir saugių erdvių kūrimas Dzūkijos pagrindinėje mokykloje, Alytuje</t>
  </si>
  <si>
    <t>2.1.1.1.4</t>
  </si>
  <si>
    <t>R017724-220000-2114</t>
  </si>
  <si>
    <t>09.1.3-CPVA-R-724-11-0004</t>
  </si>
  <si>
    <t>Modernių ir saugių erdvių sukūrimas bendrojo ugdymo mokyklose Druskininkų sav.</t>
  </si>
  <si>
    <t>2.1.1.1.5</t>
  </si>
  <si>
    <t>R017724-220000-2115</t>
  </si>
  <si>
    <t>09.1.3-CPVA-R-724-11-0001</t>
  </si>
  <si>
    <t>Modernių ir saugių erdvių sukūrimas bendrojo ugdymo įstaigose Lazdijų rajono savivaldybėje</t>
  </si>
  <si>
    <t>2.1.1.2</t>
  </si>
  <si>
    <t>Priemonė:
Neformaliojo švietimo infrastruktūros tobulinimas</t>
  </si>
  <si>
    <t>2.1.1.2.1</t>
  </si>
  <si>
    <t>R017725-240000-2121</t>
  </si>
  <si>
    <t>09.1.3-CPVA-R-725-11-0003</t>
  </si>
  <si>
    <t>Varėnos moksleivių kūrybos centro pastato J.Basanavičiaus g. 38, Varėnoje, modernizavimas</t>
  </si>
  <si>
    <t>2.1.1.2.2</t>
  </si>
  <si>
    <t>R017725-240000-2122</t>
  </si>
  <si>
    <t>09.1.3-CPVA-R-725-11-0005</t>
  </si>
  <si>
    <t>Alytaus r. meno ir sporto mokyklos edukacinių erdvių įkūrimas ir atnaujinimas</t>
  </si>
  <si>
    <t>2.1.1.2.3</t>
  </si>
  <si>
    <t>R017725-240000-2123</t>
  </si>
  <si>
    <t>09.1.3-CPVA-R-725-11-0004</t>
  </si>
  <si>
    <t>Alytaus muzikos mokyklos pastato modernizavimas ir ugdymo aplinkos gerinimas</t>
  </si>
  <si>
    <t>2.1.1.2.4</t>
  </si>
  <si>
    <t>R017725-240000-2124</t>
  </si>
  <si>
    <t>09.1.3-CPVA-R-725-11-0002</t>
  </si>
  <si>
    <t>Druskininkų M. K. Čiurlionio meno mokyklos infrastruktūros tobulinimas</t>
  </si>
  <si>
    <t>2.1.1.2.5</t>
  </si>
  <si>
    <t>R017725-240000-2125</t>
  </si>
  <si>
    <t>09.1.3-CPVA-R-725-11-0001</t>
  </si>
  <si>
    <t>Neformaliojo švietimo įstaigų Lazdijų rajono savivaldybėje infrastruktūros tobulinimas</t>
  </si>
  <si>
    <t>VšĮ „Lazdijų sporto centras“</t>
  </si>
  <si>
    <t>2.1.1.3</t>
  </si>
  <si>
    <t>Priemonė:
Ikimokyklinio ir priešmokyklinio ugdymo prieinamumo didinimas</t>
  </si>
  <si>
    <t>2.1.1.3.1</t>
  </si>
  <si>
    <t>R017705-230000-2131</t>
  </si>
  <si>
    <t>09.1.3-CPVA-R-705-11-0003</t>
  </si>
  <si>
    <t>Varėnos "Pasakos" vaikų lopšelio-darželio pastato modernizavimas</t>
  </si>
  <si>
    <t>2.1.1.3.2</t>
  </si>
  <si>
    <t>R017705-230000-2132</t>
  </si>
  <si>
    <t>09.1.3-CPVA-R-705-11-0004</t>
  </si>
  <si>
    <t>Alytaus r. ikimokyklinio ir priešmokyklinio ugdymo prieinamumo didinimas įkuriant ir atnaujinant edukacines erdves</t>
  </si>
  <si>
    <t>2.1.1.3.3</t>
  </si>
  <si>
    <t>R017705-230000-2133</t>
  </si>
  <si>
    <t>09.1.3-CPVA-R-705-11-0001</t>
  </si>
  <si>
    <t>Alytaus lopšelio-darželio „Girinukas“ ugdymo aplinkos modernizavimas</t>
  </si>
  <si>
    <t>2.1.1.3.4</t>
  </si>
  <si>
    <t>R017705-230000-2134</t>
  </si>
  <si>
    <t>09.1.3-CPVA-R-705-11-0006</t>
  </si>
  <si>
    <t>Druskininkų sav. Viečiūnų progimnazijos ikimokyklinio ugdymo skyriaus „Linelis“ ugdymo prieinamumo didinimas</t>
  </si>
  <si>
    <t>2.1.1.3.5</t>
  </si>
  <si>
    <t>R017705-230000-2135</t>
  </si>
  <si>
    <t>09.1.3-CPVA-R-705-11-0002</t>
  </si>
  <si>
    <t>Ikimokyklinio ir priešmokyklinio ugdymo įstaigų Lazdijų rajono savivaldybėje modernizavimas</t>
  </si>
  <si>
    <t>2.1.2.</t>
  </si>
  <si>
    <t>Uždavinys:
Sveikatos netolygumų sumažinimas, gerinant sveikatos priežiūros kokybę ir prieinamumą tikslinėms gyventojų grupėms ir sveiko senėjimo skatinimas</t>
  </si>
  <si>
    <t>2.1.2.1</t>
  </si>
  <si>
    <t>Priemonė:
Pirminės asmens ir visuomenės sveikatos priežiūros veiklos efektyvumo didinimas gerinant jų infrastruktūrą</t>
  </si>
  <si>
    <t>2.1.2.1.1</t>
  </si>
  <si>
    <t>R016609-274710-2211</t>
  </si>
  <si>
    <t>08.1.3-CPVA-R-609-11-0002</t>
  </si>
  <si>
    <t>Alytaus poliklinikos teikiamų pirminės sveikatos priežiūros paslaugų prieinamumo didinimas ir kokybės gerinimas</t>
  </si>
  <si>
    <t>VšĮ Alytaus poliklinika</t>
  </si>
  <si>
    <t>2.1.2.1.2</t>
  </si>
  <si>
    <t>R016609-274710-2212</t>
  </si>
  <si>
    <t>08.1.3-CPVA-R-609-11-0004</t>
  </si>
  <si>
    <t>Sveikatos priežiūros paslaugų modernizavimas bei optimizavimas pirminės sveikatos priežiūros centre</t>
  </si>
  <si>
    <t>VšĮ Alytaus miesto savivaldybės PSPC</t>
  </si>
  <si>
    <t>2.1.2.1.3</t>
  </si>
  <si>
    <t>R016609-274700-2213</t>
  </si>
  <si>
    <t>08.1.3-CPVA-R-609-11-0003</t>
  </si>
  <si>
    <t>UAB "MediCA klinika" teikiamų pirminės asmens sveikatos priežiūros paslaugų efektyvumo didinimas Alytaus miesto savivaldybėje</t>
  </si>
  <si>
    <t>UAB „MediCA klinika“</t>
  </si>
  <si>
    <t>2.1.2.1.4</t>
  </si>
  <si>
    <t>R016609-274710-2214</t>
  </si>
  <si>
    <t>08.1.3-CPVA-R-609-11-0005</t>
  </si>
  <si>
    <t>UAB "Pagalba ligoniui" teikiamų paslaugų efektyvumo didinimas</t>
  </si>
  <si>
    <t>UAB „Pagalba ligoniui“, Alytaus filialas</t>
  </si>
  <si>
    <t>2.1.2.1.5</t>
  </si>
  <si>
    <t>R016609-274710-2215</t>
  </si>
  <si>
    <t>08.1.3-CPVA-R-609-11-0009</t>
  </si>
  <si>
    <t>Pirminės asmens sveikatos priežiūros veiklos efektyvumo didinimas Alytaus rajono savivaldybėje</t>
  </si>
  <si>
    <t>VšĮ Alytaus rajono savivaldybės PSPC</t>
  </si>
  <si>
    <t>2.1.2.1.6</t>
  </si>
  <si>
    <t>R016609-471000-2216</t>
  </si>
  <si>
    <t>08.1.3-CPVA-R-609-11-0011</t>
  </si>
  <si>
    <t>Sveikatos priežiūros paslaugų gerinimas UAB „Disolis“</t>
  </si>
  <si>
    <t>UAB „Disolis“</t>
  </si>
  <si>
    <t>2.1.2.1.7</t>
  </si>
  <si>
    <t>R016609-274710-2217</t>
  </si>
  <si>
    <t>08.1.3-CPVA-R-609-11-0007</t>
  </si>
  <si>
    <t>Pirminės asmens sveikatos priežiūros kokybės ir prieinamumo gerinimas Druskininkų savivaldybėje</t>
  </si>
  <si>
    <t>VšĮ Druskininkų PSPC</t>
  </si>
  <si>
    <t>2.1.2.1.8</t>
  </si>
  <si>
    <t>R016609-104700-2218</t>
  </si>
  <si>
    <t>08.1.3-CPVA-R-609-11-0006</t>
  </si>
  <si>
    <t>UAB "Druskininkų šeimos klinika" asmens sveikatos priežiūros paslaugų prieinamumo ir efektyvumo didinimas</t>
  </si>
  <si>
    <t>UAB „Druskininkų šeimos klinika“</t>
  </si>
  <si>
    <t>2.1.2.1.9</t>
  </si>
  <si>
    <t>R016609-274710-2219</t>
  </si>
  <si>
    <t>08.1.3-CPVA-R-609-11-0001</t>
  </si>
  <si>
    <t>I. S. Kavaliauskienės įmonės teikiamų pirminės ambulatorinės asmens sveikatos priežiūros paslaugų kokybės ir prieinamumo gerinimas</t>
  </si>
  <si>
    <t>Irenos Stanislavos Kavaliauskienės įmonė</t>
  </si>
  <si>
    <t>2.1.2.1.10</t>
  </si>
  <si>
    <t>R016609-274710-2220</t>
  </si>
  <si>
    <t>08.1.3-CPVA-R-609-11-0008</t>
  </si>
  <si>
    <t>Pirminės ambulatorinės asmens sveikatos priežiūros efektyvumo didinimas R. Ambrazaitienės ir L. Puzinovienės šeimos gydytojų kabinetuose</t>
  </si>
  <si>
    <t>UAB „Rasos Ambrazaitienės šeimos gydytojo kabinetas“</t>
  </si>
  <si>
    <t>2.1.2.1.11</t>
  </si>
  <si>
    <t>R016609-274700-2221</t>
  </si>
  <si>
    <t>08.1.3-CPVA-R-609-11-0010</t>
  </si>
  <si>
    <t>Pirminės asmens sveikatos priežiūros veiklos efektyvumo didinimas Lazdijų rajono savivaldybėje</t>
  </si>
  <si>
    <t>2.1.2.1.12</t>
  </si>
  <si>
    <t>R016609-274710-2222</t>
  </si>
  <si>
    <t>08.1.3-CPVA-R-609-11-0012</t>
  </si>
  <si>
    <t>Pirminės asmens sveikatos priežiūros veiklos efektyvumo didinimas Varėnos rajono savivaldybėje</t>
  </si>
  <si>
    <t>VšĮ Varėnos PSPC</t>
  </si>
  <si>
    <t>2.1.2.2</t>
  </si>
  <si>
    <t>Priemonė:
Sveikos gyvensenos skatinimas regioniniu lygiu</t>
  </si>
  <si>
    <t>2.1.2.2.1</t>
  </si>
  <si>
    <t>R016630-475000-2221</t>
  </si>
  <si>
    <t>08.4.2-ESFA-R-630-11-0004</t>
  </si>
  <si>
    <t>Sveikos gyvensenos skatinimas Alytaus rajone</t>
  </si>
  <si>
    <t>Alytaus rajono savivaldybės visuomenės sveikatos biuras</t>
  </si>
  <si>
    <t>2.1.2.2.2</t>
  </si>
  <si>
    <t>R016630-470000-2222</t>
  </si>
  <si>
    <t>08.4.2-ESFA-R-630-11-0001</t>
  </si>
  <si>
    <t>Mažais žingsneliais – sveikos gyvensenos link</t>
  </si>
  <si>
    <t>2.1.2.2.3</t>
  </si>
  <si>
    <t>R016630-470000-2223</t>
  </si>
  <si>
    <t>08.4.2-ESFA-R-630-11-0005</t>
  </si>
  <si>
    <t>Sveikos gyvensenos skatinimas Varėnos rajono savivaldybėje</t>
  </si>
  <si>
    <t>Varėnos rajono savivaldybės visuomenės sveikatos biuras</t>
  </si>
  <si>
    <t>2.1.2.2.4.</t>
  </si>
  <si>
    <t>R016630-470000-2224</t>
  </si>
  <si>
    <t>08.4.2-ESFA-R-630-11-0003</t>
  </si>
  <si>
    <t>Sveika bendruomenė – stipri visuomenė</t>
  </si>
  <si>
    <t>Druskininkų savivaldybės visuomenės sveikatos biuras</t>
  </si>
  <si>
    <t>2.1.2.2.5</t>
  </si>
  <si>
    <t>R016630-470000-2225</t>
  </si>
  <si>
    <t>08.4.2-ESFA-R-630-11-0002</t>
  </si>
  <si>
    <t>Sveikos gyvensenos skatinimas Lazdijų rajono savivaldybėje</t>
  </si>
  <si>
    <t>Lazdijų rajono savivaldybės visuomenės sveikatos biuras</t>
  </si>
  <si>
    <t>2.1.2.3</t>
  </si>
  <si>
    <t>Priemonė:
Priemonių, gerinančių ambulatorinių sveikatos priežiūros paslaugų prieinamumą tuberkulioze sergantiems pacientams, įgyvendinimas</t>
  </si>
  <si>
    <t>2.1.2.3.1</t>
  </si>
  <si>
    <t>R016615-475000-2231</t>
  </si>
  <si>
    <t>08.4.2-ESFA-R-615-11-0004</t>
  </si>
  <si>
    <t>Priemonių, gerinančių ambulatorinių sveikatos priežiūros paslaugų prieinamumą tuberkulioze sergantiems asmenims, Alytaus rajone, įgyvendinimas</t>
  </si>
  <si>
    <t>VšĮ Alytaus rajono savivaldybės pirminės sveikatos priežiūros centras</t>
  </si>
  <si>
    <t>2.1.2.3.2</t>
  </si>
  <si>
    <t>R016615-470000-2232</t>
  </si>
  <si>
    <t>08.4.2-ESFA-R-615-11-0005</t>
  </si>
  <si>
    <t>Ambulatorinių sveikatos priežiūros paslaugų gerinimas tuberkulioze sergantiems asmenims</t>
  </si>
  <si>
    <t>2.1.2.3.3</t>
  </si>
  <si>
    <t>R016615-470000-2233</t>
  </si>
  <si>
    <t>08.4.2-ESFA-R-615-11-0001</t>
  </si>
  <si>
    <t>Paslaugų tuberkulioze sergantiems asmenims gerinimas Lazdijų rajono savivaldybėje</t>
  </si>
  <si>
    <t>2.1.2.3.4</t>
  </si>
  <si>
    <t>R016615-470000-2234</t>
  </si>
  <si>
    <t>08.4.2-ESFA-R-615-11-0002</t>
  </si>
  <si>
    <t>Ambulatorinių sveikatos priežiūros paslaugų tuberkulioze sergantiems asmenims prieinamumo gerinimas Druskininkų savivaldybėje</t>
  </si>
  <si>
    <t>Druskininkų pirminės sveikatos priežiūros centras</t>
  </si>
  <si>
    <t>2.1.2.3.5</t>
  </si>
  <si>
    <t>R016615-470000-2235</t>
  </si>
  <si>
    <t>08.4.2-ESFA-R-615-11-0003</t>
  </si>
  <si>
    <t>Ambulatorinių sveikatos priežiūros paslaugų prieinamumo gerinimas tuberkulioze sergantiems asmenims Varėnos rajono savivaldybėje</t>
  </si>
  <si>
    <t>Varėnos rajono savivaldybės administracija</t>
  </si>
  <si>
    <t>2.1.3.</t>
  </si>
  <si>
    <t>Uždavinys:
Socialinio būsto ir socialinių paslaugų prieinamumo pažeidžiamiausioms gyventojų grupėms padidinimas</t>
  </si>
  <si>
    <t>2.1.3.1</t>
  </si>
  <si>
    <t>Priemonė:
Socialinių paslaugų infrastruktūros plėtra</t>
  </si>
  <si>
    <t>2.1.3.1.1</t>
  </si>
  <si>
    <t>R014407-270000-2311</t>
  </si>
  <si>
    <t>08.1.1-CPVA-R-407-11-0002</t>
  </si>
  <si>
    <t>Socialinių paslaugų infrastruktūros plėtra Varėnos rajono savivaldybėje</t>
  </si>
  <si>
    <t>2.1.3.1.2</t>
  </si>
  <si>
    <t>R014407-274800-2312</t>
  </si>
  <si>
    <t>08.1.1-CPVA-R-407-11-0004</t>
  </si>
  <si>
    <t>Psichosocialinės pagalbos centro įkūrimas</t>
  </si>
  <si>
    <t>2.1.3.1.3</t>
  </si>
  <si>
    <t>R014407-270000-2313</t>
  </si>
  <si>
    <t>08.1.1-CPVA-R-407-11-0005</t>
  </si>
  <si>
    <t>Socialinių paslaugų plėtra Alytaus mieste</t>
  </si>
  <si>
    <t>2.1.3.1.4</t>
  </si>
  <si>
    <t>R014407-270000-2314</t>
  </si>
  <si>
    <t>08.1.1-CPVA-R-407-11-0001</t>
  </si>
  <si>
    <t>Socialinių paslaugų infrastruktūros plėtra Druskininkų savivaldybėje</t>
  </si>
  <si>
    <t>Druskininkų savivaldybės administracija</t>
  </si>
  <si>
    <t>2.1.3.1.5</t>
  </si>
  <si>
    <t>R014407-270000-2315</t>
  </si>
  <si>
    <t>08.1.1-CPVA-R-407-11-0003</t>
  </si>
  <si>
    <t>Socialinių paslaugų infrastruktūros modernizavimas ir plėtra VšĮ Kapčiamiesčio globos namuose</t>
  </si>
  <si>
    <t>VšĮ Kapčiamiesčio globos namai</t>
  </si>
  <si>
    <t>2.1.3.2</t>
  </si>
  <si>
    <t>Priemonė:
Socialinio būsto fondo plėtra</t>
  </si>
  <si>
    <t>2.1.3.2.1</t>
  </si>
  <si>
    <t>R014408-260000-2321</t>
  </si>
  <si>
    <t>08.1.2-CPVA-R-408-11-0001</t>
  </si>
  <si>
    <t>Socialinio būsto plėtra Varėnos rajone</t>
  </si>
  <si>
    <t>2.1.3.2.2</t>
  </si>
  <si>
    <t>R014408-250000-2322</t>
  </si>
  <si>
    <t>08.1.2-CPVA-R-408-11-0005</t>
  </si>
  <si>
    <t>Būsto prieinamumo pažeidžiamoms gyventojų grupėms didinimas Alytaus rajone</t>
  </si>
  <si>
    <t>R014408-260000-2323</t>
  </si>
  <si>
    <t>08.1.2-CPVA-R-408-11-0002</t>
  </si>
  <si>
    <t>Socialinio būsto plėtra Alytaus mieste</t>
  </si>
  <si>
    <t>2.1.3.2.4</t>
  </si>
  <si>
    <t>R014408-260000-2324</t>
  </si>
  <si>
    <t>08.1.2-CPVA-R-408-11-0003</t>
  </si>
  <si>
    <t>Socialinio būsto fondo plėtra Druskininkų savivaldybėje</t>
  </si>
  <si>
    <t>2.1.3.2.5</t>
  </si>
  <si>
    <t>R014408-252600-2325</t>
  </si>
  <si>
    <t>08.1.2-CPVA-R-408-11-0004</t>
  </si>
  <si>
    <t>Socialinio būsto fondo plėtra Lazdijų rajono savivaldybėje</t>
  </si>
  <si>
    <t>2.1.4.</t>
  </si>
  <si>
    <t>Uždavinys:
Visuomenei teikiamų paslaugų kokybės, didinant jų atitikimo visuomenės poreikiams pagerinimas</t>
  </si>
  <si>
    <t>2.1.4.1</t>
  </si>
  <si>
    <t>Priemonė:
Paslaugų teikimo ir asmenų aptarnavimo kokybės gerinimas savivaldybėse</t>
  </si>
  <si>
    <t>2.1.4.1.1</t>
  </si>
  <si>
    <t>R019920-490000-2411</t>
  </si>
  <si>
    <t>10.1.3-ESFA-R-920-11-0001</t>
  </si>
  <si>
    <t>Paslaugų teikimo ir asmenų aptarnavimo kokybės gerinimas Varėnos rajono savivaldybėje</t>
  </si>
  <si>
    <t>2.1.4.1.2</t>
  </si>
  <si>
    <t>R019920-490000-2412</t>
  </si>
  <si>
    <t>10.1.3-ESFA-R-920-11-0005</t>
  </si>
  <si>
    <t>Paslaugų ir asmenų aptarnavimo kokybės gerinimas Alytaus rajono savivaldybėje</t>
  </si>
  <si>
    <t>2.1.4.1.3</t>
  </si>
  <si>
    <t>R019920-490000-2413</t>
  </si>
  <si>
    <t>10.1.3-ESFA-R-920-11-0003</t>
  </si>
  <si>
    <t>Lazdijų rajono savivaldybės administracijos ir jos viešojo valdymo institucijų teikiamų paslaugų procesų tobulinimas</t>
  </si>
  <si>
    <t>2.1.4.1.4</t>
  </si>
  <si>
    <t>R019920-490000-2414</t>
  </si>
  <si>
    <t>10.1.3-ESFA-R-920-11-0007</t>
  </si>
  <si>
    <t>Teikiamų paslaugų procesų tobulinimas ir asmenų aptarnavimo kokybės gerinimas Alytaus m. sav. administracijoje ir jai pavaldžiose įstaigose. I etapas</t>
  </si>
  <si>
    <t>2.1.4.1.5</t>
  </si>
  <si>
    <t>R019920-490000-2415</t>
  </si>
  <si>
    <t>10.1.3-ESFA-R-920-11-0006</t>
  </si>
  <si>
    <t>Paslaugų teikimo ir asmenų aptarnavimo kokybės gerinimas Druskininkų savivaldybėje</t>
  </si>
  <si>
    <t xml:space="preserve">3. </t>
  </si>
  <si>
    <t>Prioritetas:
SAUGI, ŠVARI IR PATOGI GYVENTI APLINKA</t>
  </si>
  <si>
    <t>3.1.</t>
  </si>
  <si>
    <t>Tikslas: 
DARNIAI TVARKYTI IR VYSTYTI REGIONO TERITORIJĄ</t>
  </si>
  <si>
    <t>3.1.1.</t>
  </si>
  <si>
    <t>Uždavinys:
Sumažinti sąvartynuose šalinamų komunalinių atliekų kiekį</t>
  </si>
  <si>
    <t>3.1.1.1</t>
  </si>
  <si>
    <t>Priemonė:
Komunalinių atliekų tvarkymo infrastruktūros plėtra</t>
  </si>
  <si>
    <t>3.1.1.1.1</t>
  </si>
  <si>
    <t>R010008-050000-3111</t>
  </si>
  <si>
    <t>05.2.1-APVA-R-008-11-0001</t>
  </si>
  <si>
    <t>Komunalinių atliekų tvarkymo infrastruktūros plėtra Alytaus regione</t>
  </si>
  <si>
    <t>Alytaus regiono atliekų tvarkymo centras</t>
  </si>
  <si>
    <t>3.1.2.</t>
  </si>
  <si>
    <t>Uždavinys:
Kraštovaizdžio apsauga, planavimas ir tvarkymas</t>
  </si>
  <si>
    <t>3.1.2.1</t>
  </si>
  <si>
    <t>Priemonė:
Kraštovaizdžio apsauga/plėtra</t>
  </si>
  <si>
    <t>3.1.2.1.1</t>
  </si>
  <si>
    <t>R010019-380000-3211</t>
  </si>
  <si>
    <t>05.5.1-APVA-R-019-11-0002</t>
  </si>
  <si>
    <t>Kraštovaizdžio formavimas ir tvarkymas Varėnos r. savivaldybėje (I etapas)</t>
  </si>
  <si>
    <t>3.1.2.1.2</t>
  </si>
  <si>
    <t>R010019-380000-3212</t>
  </si>
  <si>
    <t>05.5.1-APVA-R-019-11-0007</t>
  </si>
  <si>
    <t>Kraštovaizdžio formavimas ir tvarkymas Varėnos r. savivaldybėje (II etapas)</t>
  </si>
  <si>
    <t>3.1.2.1.3</t>
  </si>
  <si>
    <t>R010019-380000-3213</t>
  </si>
  <si>
    <t>05.5.1-APVA-R-019-11-0001</t>
  </si>
  <si>
    <t>Bešeimininkių apleistų pastatų ir įrenginių tvarkymas Alytaus rajono savivaldybėje</t>
  </si>
  <si>
    <t>3.1.2.1.4</t>
  </si>
  <si>
    <t>R010019-380000-3214</t>
  </si>
  <si>
    <t>05.5.1-APVA-R-019-11-0004</t>
  </si>
  <si>
    <t>Alytaus miesto bendrojo plano korektūra zonuojant kraštovaizdžio struktūrą, nustatant reglamentus ir principus</t>
  </si>
  <si>
    <t>3.1.2.1.5</t>
  </si>
  <si>
    <t>R010019-380000-3215</t>
  </si>
  <si>
    <t>05.5.1-APVA-R-019-11-0005</t>
  </si>
  <si>
    <t>Bešeimininkių apleistų pastatų Druskininkų savivaldybės teritorijoje likvidavimas</t>
  </si>
  <si>
    <t>3.1.2.1.6</t>
  </si>
  <si>
    <t>R010019-380000-3216</t>
  </si>
  <si>
    <t>05.5.1-APVA-R-019-11-0003</t>
  </si>
  <si>
    <t>Kraštovaizdžio formavimas Lazdijų rajono savivaldybėje</t>
  </si>
  <si>
    <t>3.1.2.1.7</t>
  </si>
  <si>
    <t>R010019-283800-3217</t>
  </si>
  <si>
    <t>05.5.1-APVA-R-019-11-0008</t>
  </si>
  <si>
    <t>Kraštovaizdžio formavimas Lazdijų rajono savivaldybėje (II etapas)</t>
  </si>
  <si>
    <t>3.1.2.1.8</t>
  </si>
  <si>
    <t>R010019-380000-3218</t>
  </si>
  <si>
    <t>05.5.1-APVA-R-019-11-0006</t>
  </si>
  <si>
    <t>Bešeimininkių apleistų pastatų ir įrenginių tvarkymas Alytaus rajono savivaldybėje (II etapas)</t>
  </si>
  <si>
    <t>* Projekto kodas nuodomas, jeigu projektas yra užregistruotas finansavimo šaltinio informacinėje sistemoje (pvz. 2014–2020 metų ES struktūrinių fondų posistemyje (SFMIS).</t>
  </si>
  <si>
    <t>** Nurodoma projekto įgyvendinimo stadija, pvz. rengiama paraiška, pateikta paraiška, pasirašyta projekto sutartis, baigtas, nuspręsta neteikti paraiškos, nuspręsta nefinansuoti ar kt.</t>
  </si>
  <si>
    <t xml:space="preserve">Regionų plėtros planų rengimo
</t>
  </si>
  <si>
    <t>2 lentelė. Projektams priskirtų produkto vertinimo kriterijų reikšmių pasiekimo stebėsenos duomenų suvestinė.</t>
  </si>
  <si>
    <t>Unikalus numeris</t>
  </si>
  <si>
    <t>Projekto kodas finansavimo šaltinio informacinėje sistemoje*</t>
  </si>
  <si>
    <t>Produkto vertinimo kriterijų pasiekimas</t>
  </si>
  <si>
    <t>Kodas (I)</t>
  </si>
  <si>
    <t>Pavadinimas (I)</t>
  </si>
  <si>
    <t>Regiono plėtros plane suplanuota reikšmė (I)</t>
  </si>
  <si>
    <t>Finansavimo sutartyje suplanuota reikšmė (I)</t>
  </si>
  <si>
    <t>Pasiekta reikšmė (I)</t>
  </si>
  <si>
    <t>Kodas (II)</t>
  </si>
  <si>
    <t>Pavadinimas (II)</t>
  </si>
  <si>
    <t>Regiono plėtros plane suplanuota reikšmė (II)</t>
  </si>
  <si>
    <t>Finansavimo sutartyje suplanuota reišmė (II)</t>
  </si>
  <si>
    <t>Pasiekta reikšmė (II)</t>
  </si>
  <si>
    <t>Kodas (III)</t>
  </si>
  <si>
    <t>Pavadinimas (III)</t>
  </si>
  <si>
    <t>Regiono plėtros plane suplanuota reikšmė (III)</t>
  </si>
  <si>
    <t>Finansavimo sutartyje suplanuota reikšmė (III)</t>
  </si>
  <si>
    <t>Pasiekta  reikšmė (III)</t>
  </si>
  <si>
    <t>Kodas (IV)</t>
  </si>
  <si>
    <t>Pavadinimas (IV)</t>
  </si>
  <si>
    <t>Regiono plėtros plane suplanuota reikšmė (IV)</t>
  </si>
  <si>
    <t>Finansavimo sutartyje suplanuota reikšmė (IV)</t>
  </si>
  <si>
    <t>Pasiekta reikšmė (IV)</t>
  </si>
  <si>
    <t>Kodas (V)</t>
  </si>
  <si>
    <t>Pavadinimas (V)</t>
  </si>
  <si>
    <t>Regiono plėtros plane suplanuota reikšmė (V)</t>
  </si>
  <si>
    <t>Finansavimo sutartyje suplanuota reikšmė (V)</t>
  </si>
  <si>
    <t>Pasiekta reikšmė (V)</t>
  </si>
  <si>
    <t>Kodas (VI)</t>
  </si>
  <si>
    <t>Pavadinimas (VI)</t>
  </si>
  <si>
    <t>Regiono plėtros plane suplanuota reikšmė (VI)</t>
  </si>
  <si>
    <t>Finansavimo sutartyje suplanuota reikšmė (VI)</t>
  </si>
  <si>
    <t>Pasiekta reikšmė (VI)</t>
  </si>
  <si>
    <t>O.3</t>
  </si>
  <si>
    <t>Veiksmų, kuriais remiamos investicijos skaičius (planuojamų sutvarkyti objektų skaičius)</t>
  </si>
  <si>
    <t>O.15</t>
  </si>
  <si>
    <t>Gyventojų, kurie naudojasi geresnėmis paslaugomis / infrastruktūra, skaičius (gyventojų skaičius kaimo vietovėje, kurioje planuojama sutvarkyti objektą (-us))</t>
  </si>
  <si>
    <t>SO12.1</t>
  </si>
  <si>
    <t>Regioninio planavimo būdu įgyvendintų mažos apimties infrastruktūros projektų skaičius</t>
  </si>
  <si>
    <t>P.S.364</t>
  </si>
  <si>
    <t>Naujos atviros erdvės vietovėse nuo 1 iki 6 tūkst. gyv. (išskyrus savivaldybių centrus) (m2)</t>
  </si>
  <si>
    <t>P.S.365</t>
  </si>
  <si>
    <t>Atnaujinti ir pritaikyti naujai paskirčiai pastatai ir statiniai kaimo vietovėse (m2)</t>
  </si>
  <si>
    <t>P.B.238</t>
  </si>
  <si>
    <t>Sukurtos arba atnaujintos atviros erdvės miestų vietovėse (m2)</t>
  </si>
  <si>
    <t>P.B.239</t>
  </si>
  <si>
    <t>Pastatyti arba atnaujinti viešieji arba komerciniai pastatai miestų vietovėse (m2)</t>
  </si>
  <si>
    <t>P.N.050</t>
  </si>
  <si>
    <t>Gyventojai, kuriems teikiamos vandens tiekimo paslaugos naujai pastatytais geriamojo vandens tiekimo tinklais</t>
  </si>
  <si>
    <t>P.N.051</t>
  </si>
  <si>
    <t>Gyventojai, kuriems teikiamos vandens tiekimo paslaugos iš naujai pastatytų ir (arba) rekonstruotų geriamojo vandens gerinimo įrenginių</t>
  </si>
  <si>
    <t>P.N.053</t>
  </si>
  <si>
    <t>Gyventojai, kuriems teikiamos paslaugos naujai pastatytais nuotekų surinkimo tinklais (gyventojų ekvivalentas)</t>
  </si>
  <si>
    <t>P.N.054</t>
  </si>
  <si>
    <t>Gyventojai, kuriems teikiamos nuotekų valymo paslaugos naujai pastatytais ir (arba) rekonstruotais nuotekų valymo įrenginiais (gyventojų ekvivalentas)</t>
  </si>
  <si>
    <t>P.S.333</t>
  </si>
  <si>
    <t>Rekonstruotų vandens tiekimo ir nuotekų surinkimo tinklų ilgis (km)</t>
  </si>
  <si>
    <t>P.S.328</t>
  </si>
  <si>
    <t>Lietaus nuotėkio plotas, iš kurio surenkamam paviršiniam (lietaus) vandeniui tvarkyti, įrengta ir (ar) rekonstruota infrastruktūra (ha)</t>
  </si>
  <si>
    <t>P.N.028</t>
  </si>
  <si>
    <t>Inventorizuota neapskaityto paviršinių nuotekų nuotakyno dalis (proc.)</t>
  </si>
  <si>
    <t>P.N.817</t>
  </si>
  <si>
    <t xml:space="preserve">Įrengti ženklinimo infrastruktūros objektai </t>
  </si>
  <si>
    <t>P.N.304</t>
  </si>
  <si>
    <t>Modernizuoti kultūros infrastruktūros objektai</t>
  </si>
  <si>
    <t>P.S.335</t>
  </si>
  <si>
    <t>Sutvarkyti, įrengti ir pritaikyti lankymui gamtos ir kultūros paveldo objektai ir teritorijos</t>
  </si>
  <si>
    <t>P.B.209</t>
  </si>
  <si>
    <t>Numatomo apsilankymų remiamuose kultūros ir gamtos paveldo objektuose bei turistų traukos vietose skaičiaus padidėjimas (apsilankymai per metus)</t>
  </si>
  <si>
    <t>P.S.325</t>
  </si>
  <si>
    <t>Įsigytos naujos ekologiškos viešojo transporto priemonės</t>
  </si>
  <si>
    <t>P.S.323</t>
  </si>
  <si>
    <t>Įgyvendintos darnaus judumo priemonės</t>
  </si>
  <si>
    <t>P.N.507</t>
  </si>
  <si>
    <t>Parengti darnaus judumo mieste planai</t>
  </si>
  <si>
    <t>P.S.324</t>
  </si>
  <si>
    <t>Įdiegtos intelektinės transporto sistemos</t>
  </si>
  <si>
    <t>P.S.321</t>
  </si>
  <si>
    <t>Įrengtų naujų dviračių ir / ar pėsčiųjų takų ir / ar trasų ilgis (km)</t>
  </si>
  <si>
    <t>P.S.322</t>
  </si>
  <si>
    <t>Rekonstruotų dviračių ir / ar pėsčiųjų takų ir / ar trasų ilgis (km)</t>
  </si>
  <si>
    <t>P.B.214</t>
  </si>
  <si>
    <t>Bendras rekonstruotų arba atnaujintų kelių ilgis (km)</t>
  </si>
  <si>
    <t>P.S.342</t>
  </si>
  <si>
    <t>Įdiegtos saugų eismą gerinančios ir aplinkosaugos priemonės</t>
  </si>
  <si>
    <t>P.N.508</t>
  </si>
  <si>
    <t>Bendras naujai nutiestų kelių ilgis (km)</t>
  </si>
  <si>
    <t>P.N.722</t>
  </si>
  <si>
    <t>Pagal veiksmų programą ERPF lėšomis atnaujintos bendrojo ugdymo mokyklos</t>
  </si>
  <si>
    <t>P.B.235</t>
  </si>
  <si>
    <t>Investicijas gavusios vaikų priežiūros arba švietimo infrastruktūros pajėgumas</t>
  </si>
  <si>
    <t>P.N.723</t>
  </si>
  <si>
    <t>Pagal veiksmų programą ERPF lėšomis atnaujintos neformaliojo ugdymo įstaigos</t>
  </si>
  <si>
    <t>P.N.717</t>
  </si>
  <si>
    <t>Pagal veiksmų programą ERPF lėšomis atnaujintos ikimokyklinio ir priešmokyklinio ugdymo mokyklos</t>
  </si>
  <si>
    <t>P.N.743</t>
  </si>
  <si>
    <t>Pagal veiksmų programą ERPF lėšomis atnaujintos ikimokyklinio ir / ar priešmokyklinio ugdymo grupės</t>
  </si>
  <si>
    <t>P.S.380</t>
  </si>
  <si>
    <t>Pagal veiksmų programą ERPF lėšomis sukurtos naujos ikimokyklinio ir priešmokyklinio ugdymo vietos</t>
  </si>
  <si>
    <t>P.S.363</t>
  </si>
  <si>
    <t>Viešąsias sveikatos priežiūros paslaugas teikiančių asmens sveikatos priežiūros įstaigų, kuriose modernizuota paslaugų teikimo infrastruktūra, skaičius</t>
  </si>
  <si>
    <t>P.B.236</t>
  </si>
  <si>
    <t xml:space="preserve">Gyventojai, turintys galimybę pasinaudoti pagerintomis sveikatos priežiūros paslaugomis </t>
  </si>
  <si>
    <t>P.S.372</t>
  </si>
  <si>
    <t>Tikslinių grupių asmenys, kurie dalyvavo informavimo, švietimo ir mokymo renginiuose bei sveikatos raštingumą didinančiose veiklose</t>
  </si>
  <si>
    <t>P.N.671</t>
  </si>
  <si>
    <t>Modernizuoti savivaldybių visuomenės sveikatos biurai</t>
  </si>
  <si>
    <t>P.N.604</t>
  </si>
  <si>
    <t>Tuberkulioze sergantys pacientai, kuriems buvo suteiktos socialinės paramos priemonės (maisto talonų dalinimas ir kelionės išlaidų kompensavimas) tuberkuliozės ambulatorinio gydymo metu</t>
  </si>
  <si>
    <t>P.S.361</t>
  </si>
  <si>
    <t>Investicijas gavę socialinių paslaugų infrastruktūros objektai</t>
  </si>
  <si>
    <t>P.S.362</t>
  </si>
  <si>
    <t>Naujai įrengti ar įsigyti socialiniai būstai</t>
  </si>
  <si>
    <t>P.S.415</t>
  </si>
  <si>
    <t>Viešojo valdymo institucijos, pagal veiksmų programą ESF lėšomis įgyvendinusios paslaugų ir (ar) aptarnavimo kokybei gerinti skirtas priemones</t>
  </si>
  <si>
    <t>P.S.416</t>
  </si>
  <si>
    <t>Viešojo valdymo institucijų darbuotojai, kurie dalyvavo pagal veiksmų programą  ESF lėšomis vykdytose veiklose, skirtose stiprinti teikiamų paslaugų ir (ar) aptarnavimo kokybės gerinimui reikalingas kompetencijas</t>
  </si>
  <si>
    <t>P.N.910</t>
  </si>
  <si>
    <t>Parengtos piliečių chartijos</t>
  </si>
  <si>
    <t>P.S.329</t>
  </si>
  <si>
    <t>Sukurti /pagerinti atskiro komunalinių atliekų surinkimo pajėgumai (tonos/metai)</t>
  </si>
  <si>
    <t>R.N.091</t>
  </si>
  <si>
    <t>Teritorijų, kuriose įgyvendintos kraštovaizdžio formavimo priemonės, plotas (ha)</t>
  </si>
  <si>
    <t>P.N.093</t>
  </si>
  <si>
    <t>Likviduoti kraštovaizdį darkantys bešeimininkiai apleisti statiniai ir įrenginiai</t>
  </si>
  <si>
    <t>P.N.094</t>
  </si>
  <si>
    <t>Rekultivuotos atvirais kasiniais pažeistos žemės</t>
  </si>
  <si>
    <t>P.S.338</t>
  </si>
  <si>
    <t>Išsaugoti, sutvarkyti ar atkurti įvairaus teritorinio lygmens kraštovaizdžio arealai</t>
  </si>
  <si>
    <t>P.N.092</t>
  </si>
  <si>
    <t>Kraštovaizdžio ir (ar) gamtinio karkaso formavimo aspektais pakeisti ar pakoreguoti savivaldybių ar jų dalių bendrieji planai</t>
  </si>
  <si>
    <t>Finansavimas iš ES investicijų ar kitų tarptautinių finansavimo šaltinių</t>
  </si>
  <si>
    <t>20KI-KA-19-1-00329</t>
  </si>
  <si>
    <t>P.S.434</t>
  </si>
  <si>
    <t>Pagal veiksmų programą ERPF lėšomis atnaujintos naujos ikimokyklinio ir priešmokyklinio ugdymo vietos</t>
  </si>
  <si>
    <t xml:space="preserve">Viešosios infrastruktūros pritaikymas neįgaliesiems Druskininkų mieste
</t>
  </si>
  <si>
    <t>Viešosios infrastruktūros pritaikymas neįgaliesiems Druskininkų mieste</t>
  </si>
  <si>
    <t>Rengiama paraiška</t>
  </si>
  <si>
    <t xml:space="preserve">Druskininkų savivaldybės Leipalingio seniūnijos Klonio seniūnaitijos kelių būklės gerinimas  </t>
  </si>
  <si>
    <t>Nepateiktas projektinis pasiūlymas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</si>
</sst>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L_t_-;\-* #,##0.00\ _L_t_-;_-* &quot;-&quot;??\ _L_t_-;_-@_-"/>
    <numFmt numFmtId="164" formatCode="yyyy"/>
    <numFmt numFmtId="165" formatCode="_-* #,##0\ _L_t_-;\-* #,##0\ _L_t_-;_-* &quot;-&quot;??\ _L_t_-;_-@_-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theme="0"/>
      <name val="Times New Roman"/>
      <family val="1"/>
      <charset val="186"/>
    </font>
    <font>
      <sz val="11"/>
      <name val="Calibri"/>
      <family val="2"/>
      <scheme val="minor"/>
    </font>
    <font>
      <b/>
      <sz val="10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1" fillId="0" borderId="0"/>
    <xf numFmtId="0" fontId="6" fillId="0" borderId="0"/>
    <xf numFmtId="43" fontId="7" fillId="0" borderId="0" applyFont="0" applyFill="0" applyBorder="0" applyAlignment="0" applyProtection="0"/>
  </cellStyleXfs>
  <cellXfs count="103">
    <xf numFmtId="0" fontId="0" fillId="0" borderId="0" xfId="0"/>
    <xf numFmtId="4" fontId="3" fillId="0" borderId="0" xfId="0" applyNumberFormat="1" applyFont="1"/>
    <xf numFmtId="4" fontId="3" fillId="0" borderId="1" xfId="0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8" fillId="4" borderId="1" xfId="0" applyNumberFormat="1" applyFont="1" applyFill="1" applyBorder="1" applyAlignment="1">
      <alignment vertical="center" wrapText="1"/>
    </xf>
    <xf numFmtId="14" fontId="8" fillId="4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4" fillId="5" borderId="0" xfId="0" applyFont="1" applyFill="1"/>
    <xf numFmtId="0" fontId="4" fillId="2" borderId="0" xfId="0" applyFont="1" applyFill="1"/>
    <xf numFmtId="0" fontId="3" fillId="5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4" borderId="0" xfId="0" applyFont="1" applyFill="1"/>
    <xf numFmtId="4" fontId="3" fillId="4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4" borderId="0" xfId="0" applyNumberFormat="1" applyFon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3" fillId="5" borderId="0" xfId="0" applyFont="1" applyFill="1"/>
    <xf numFmtId="0" fontId="3" fillId="2" borderId="0" xfId="0" applyFont="1" applyFill="1"/>
    <xf numFmtId="0" fontId="3" fillId="0" borderId="0" xfId="0" applyFont="1" applyAlignment="1">
      <alignment horizontal="right" vertical="center"/>
    </xf>
    <xf numFmtId="0" fontId="3" fillId="4" borderId="0" xfId="0" applyFont="1" applyFill="1"/>
    <xf numFmtId="0" fontId="3" fillId="2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4" fontId="3" fillId="2" borderId="3" xfId="0" applyNumberFormat="1" applyFont="1" applyFill="1" applyBorder="1"/>
    <xf numFmtId="0" fontId="3" fillId="0" borderId="8" xfId="0" applyFont="1" applyBorder="1"/>
    <xf numFmtId="4" fontId="3" fillId="2" borderId="7" xfId="0" applyNumberFormat="1" applyFont="1" applyFill="1" applyBorder="1"/>
    <xf numFmtId="166" fontId="3" fillId="0" borderId="1" xfId="0" applyNumberFormat="1" applyFont="1" applyBorder="1" applyAlignment="1">
      <alignment horizontal="center" vertical="center" wrapText="1"/>
    </xf>
    <xf numFmtId="165" fontId="3" fillId="0" borderId="1" xfId="5" applyNumberFormat="1" applyFont="1" applyBorder="1" applyAlignment="1">
      <alignment vertical="center" wrapText="1"/>
    </xf>
    <xf numFmtId="165" fontId="3" fillId="0" borderId="1" xfId="5" applyNumberFormat="1" applyFont="1" applyBorder="1" applyAlignment="1">
      <alignment horizontal="center" vertical="center" wrapText="1"/>
    </xf>
    <xf numFmtId="4" fontId="3" fillId="4" borderId="0" xfId="0" applyNumberFormat="1" applyFont="1" applyFill="1"/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</cellXfs>
  <cellStyles count="6">
    <cellStyle name="Įprastas" xfId="0" builtinId="0"/>
    <cellStyle name="Įprastas 2" xfId="1"/>
    <cellStyle name="Įprastas 3" xfId="2"/>
    <cellStyle name="Įprastas 4" xfId="3"/>
    <cellStyle name="Įprastas 5" xfId="4"/>
    <cellStyle name="Kablelis" xfId="5" builtinId="3"/>
  </cellStyles>
  <dxfs count="92">
    <dxf>
      <font>
        <strike val="0"/>
        <color theme="9" tint="-0.499984740745262"/>
      </font>
    </dxf>
    <dxf>
      <font>
        <color theme="9" tint="-0.499984740745262"/>
      </font>
    </dxf>
    <dxf>
      <font>
        <color theme="9" tint="-0.499984740745262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fm.vris.ert\Istaigu%20dokumentai\RPD\Alytus\Steb&#279;sena\2019-10-04%20duomenys%20RPS_SFM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-1"/>
      <sheetName val="4-2"/>
      <sheetName val="2-1"/>
      <sheetName val="2-2"/>
      <sheetName val="2-2(1)"/>
      <sheetName val="3-1"/>
      <sheetName val="3-2"/>
      <sheetName val="3-3"/>
      <sheetName val="rodikliai"/>
      <sheetName val="5-1"/>
      <sheetName val="5-2"/>
      <sheetName val="veiklos"/>
      <sheetName val="RPS_SFMIS"/>
      <sheetName val="RPP,SFMIS"/>
      <sheetName val="RPP,RPS"/>
      <sheetName val="Limitai"/>
      <sheetName val="KPP"/>
      <sheetName val="007"/>
      <sheetName val="008"/>
      <sheetName val="014"/>
      <sheetName val="019"/>
      <sheetName val="302"/>
      <sheetName val="305"/>
      <sheetName val="407"/>
      <sheetName val="408"/>
      <sheetName val="511"/>
      <sheetName val="514"/>
      <sheetName val="516"/>
      <sheetName val="518"/>
      <sheetName val="609"/>
      <sheetName val="615"/>
      <sheetName val="630"/>
      <sheetName val="705"/>
      <sheetName val="724"/>
      <sheetName val="725"/>
      <sheetName val="821"/>
      <sheetName val="903"/>
      <sheetName val="905"/>
      <sheetName val="908"/>
      <sheetName val="920"/>
      <sheetName val="APA"/>
      <sheetName val="PSA"/>
      <sheetName val="MA"/>
      <sheetName val="veikl pav"/>
      <sheetName val="stebrod"/>
      <sheetName val="Trumpiniai"/>
      <sheetName val="ITVP"/>
      <sheetName val="RPS_SFMIS14"/>
      <sheetName val="apraš"/>
      <sheetName val="proet"/>
      <sheetName val="3 pr-2"/>
      <sheetName val="baigti_v"/>
      <sheetName val="Lapas2"/>
      <sheetName val="NM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5"/>
  <sheetViews>
    <sheetView tabSelected="1" zoomScale="70" zoomScaleNormal="70" workbookViewId="0">
      <selection activeCell="J9" sqref="J9"/>
    </sheetView>
  </sheetViews>
  <sheetFormatPr defaultRowHeight="13.2" x14ac:dyDescent="0.3"/>
  <cols>
    <col min="1" max="1" width="10.33203125" style="17" customWidth="1"/>
    <col min="2" max="2" width="12.109375" style="17" customWidth="1"/>
    <col min="3" max="3" width="10.77734375" style="18" hidden="1" customWidth="1"/>
    <col min="4" max="4" width="31.5546875" style="17" customWidth="1"/>
    <col min="5" max="5" width="13.109375" style="17" customWidth="1"/>
    <col min="6" max="6" width="7.44140625" style="17" customWidth="1"/>
    <col min="7" max="7" width="11.88671875" style="17" customWidth="1"/>
    <col min="8" max="8" width="12.88671875" style="17" customWidth="1"/>
    <col min="9" max="9" width="13.21875" style="17" customWidth="1"/>
    <col min="10" max="10" width="12.88671875" style="17" customWidth="1"/>
    <col min="11" max="11" width="13" style="17" customWidth="1"/>
    <col min="12" max="12" width="12.109375" style="17" customWidth="1"/>
    <col min="13" max="13" width="12.6640625" style="17" customWidth="1"/>
    <col min="14" max="14" width="11" style="17" customWidth="1"/>
    <col min="15" max="15" width="13" style="17" customWidth="1"/>
    <col min="16" max="16" width="11.88671875" style="17" customWidth="1"/>
    <col min="17" max="18" width="13.33203125" style="17" customWidth="1"/>
    <col min="19" max="19" width="12.21875" style="17" customWidth="1"/>
    <col min="20" max="20" width="12.33203125" style="18" customWidth="1"/>
    <col min="21" max="21" width="8" style="17" customWidth="1"/>
    <col min="22" max="22" width="0" style="17" hidden="1" customWidth="1"/>
    <col min="23" max="16384" width="8.88671875" style="17"/>
  </cols>
  <sheetData>
    <row r="1" spans="1:22" x14ac:dyDescent="0.3">
      <c r="D1" s="17" t="s">
        <v>0</v>
      </c>
      <c r="Q1" s="17" t="s">
        <v>1</v>
      </c>
    </row>
    <row r="2" spans="1:22" x14ac:dyDescent="0.3">
      <c r="Q2" s="17" t="s">
        <v>2</v>
      </c>
    </row>
    <row r="3" spans="1:22" x14ac:dyDescent="0.3">
      <c r="Q3" s="17" t="s">
        <v>3</v>
      </c>
    </row>
    <row r="4" spans="1:22" x14ac:dyDescent="0.3">
      <c r="A4" s="7" t="s">
        <v>4</v>
      </c>
    </row>
    <row r="5" spans="1:22" x14ac:dyDescent="0.3">
      <c r="A5" s="7" t="s">
        <v>5</v>
      </c>
    </row>
    <row r="6" spans="1:22" ht="25.2" customHeight="1" x14ac:dyDescent="0.3">
      <c r="A6" s="91" t="s">
        <v>6</v>
      </c>
      <c r="B6" s="100" t="s">
        <v>7</v>
      </c>
      <c r="C6" s="8"/>
      <c r="D6" s="91" t="s">
        <v>8</v>
      </c>
      <c r="E6" s="100" t="s">
        <v>9</v>
      </c>
      <c r="F6" s="100" t="s">
        <v>10</v>
      </c>
      <c r="G6" s="93" t="s">
        <v>11</v>
      </c>
      <c r="H6" s="95" t="s">
        <v>12</v>
      </c>
      <c r="I6" s="96"/>
      <c r="J6" s="96"/>
      <c r="K6" s="97"/>
      <c r="L6" s="95" t="s">
        <v>13</v>
      </c>
      <c r="M6" s="96"/>
      <c r="N6" s="96"/>
      <c r="O6" s="97"/>
      <c r="P6" s="98" t="s">
        <v>14</v>
      </c>
      <c r="Q6" s="99"/>
      <c r="R6" s="99"/>
      <c r="S6" s="99"/>
      <c r="T6" s="93" t="s">
        <v>15</v>
      </c>
    </row>
    <row r="7" spans="1:22" ht="99" customHeight="1" x14ac:dyDescent="0.3">
      <c r="A7" s="92"/>
      <c r="B7" s="101"/>
      <c r="C7" s="66"/>
      <c r="D7" s="92"/>
      <c r="E7" s="101"/>
      <c r="F7" s="101"/>
      <c r="G7" s="94"/>
      <c r="H7" s="9" t="s">
        <v>20</v>
      </c>
      <c r="I7" s="63" t="s">
        <v>814</v>
      </c>
      <c r="J7" s="63" t="s">
        <v>18</v>
      </c>
      <c r="K7" s="9" t="s">
        <v>19</v>
      </c>
      <c r="L7" s="9" t="s">
        <v>16</v>
      </c>
      <c r="M7" s="63" t="s">
        <v>17</v>
      </c>
      <c r="N7" s="63" t="s">
        <v>18</v>
      </c>
      <c r="O7" s="9" t="s">
        <v>19</v>
      </c>
      <c r="P7" s="10" t="s">
        <v>20</v>
      </c>
      <c r="Q7" s="65" t="s">
        <v>21</v>
      </c>
      <c r="R7" s="65" t="s">
        <v>18</v>
      </c>
      <c r="S7" s="10" t="s">
        <v>22</v>
      </c>
      <c r="T7" s="94"/>
    </row>
    <row r="8" spans="1:22" s="18" customFormat="1" ht="26.4" x14ac:dyDescent="0.3">
      <c r="A8" s="12" t="s">
        <v>23</v>
      </c>
      <c r="B8" s="13" t="s">
        <v>24</v>
      </c>
      <c r="C8" s="14">
        <v>0</v>
      </c>
      <c r="D8" s="12" t="s">
        <v>25</v>
      </c>
      <c r="E8" s="13" t="s">
        <v>24</v>
      </c>
      <c r="F8" s="13" t="s">
        <v>0</v>
      </c>
      <c r="G8" s="13"/>
      <c r="H8" s="15">
        <f>H9</f>
        <v>50636570.169411764</v>
      </c>
      <c r="I8" s="15">
        <f t="shared" ref="I8:K8" si="0">I9</f>
        <v>34341831.460000001</v>
      </c>
      <c r="J8" s="15">
        <f t="shared" si="0"/>
        <v>1211486.2000000002</v>
      </c>
      <c r="K8" s="15">
        <f t="shared" si="0"/>
        <v>15083252.509411765</v>
      </c>
      <c r="L8" s="15">
        <f>SUM(M8:O8)</f>
        <v>45817367.590000004</v>
      </c>
      <c r="M8" s="15">
        <f>M9</f>
        <v>30564539.719999999</v>
      </c>
      <c r="N8" s="15">
        <f t="shared" ref="N8:O8" si="1">N9</f>
        <v>1240904.5699999998</v>
      </c>
      <c r="O8" s="15">
        <f t="shared" si="1"/>
        <v>14011923.300000001</v>
      </c>
      <c r="P8" s="15">
        <f>SUM(Q8:S8)</f>
        <v>32847391.162871271</v>
      </c>
      <c r="Q8" s="15">
        <f>Q9</f>
        <v>22061860.102499999</v>
      </c>
      <c r="R8" s="15">
        <f t="shared" ref="R8:S8" si="2">R9</f>
        <v>1071363.1074999999</v>
      </c>
      <c r="S8" s="15">
        <f t="shared" si="2"/>
        <v>9714167.9528712686</v>
      </c>
      <c r="T8" s="72"/>
    </row>
    <row r="9" spans="1:22" s="18" customFormat="1" ht="92.4" x14ac:dyDescent="0.3">
      <c r="A9" s="12" t="s">
        <v>26</v>
      </c>
      <c r="B9" s="13" t="s">
        <v>24</v>
      </c>
      <c r="C9" s="14">
        <v>0</v>
      </c>
      <c r="D9" s="12" t="s">
        <v>27</v>
      </c>
      <c r="E9" s="13" t="s">
        <v>24</v>
      </c>
      <c r="F9" s="13" t="s">
        <v>0</v>
      </c>
      <c r="G9" s="13"/>
      <c r="H9" s="15">
        <f>H10+H75</f>
        <v>50636570.169411764</v>
      </c>
      <c r="I9" s="15">
        <f t="shared" ref="I9:K9" si="3">I10+I75</f>
        <v>34341831.460000001</v>
      </c>
      <c r="J9" s="15">
        <f t="shared" si="3"/>
        <v>1211486.2000000002</v>
      </c>
      <c r="K9" s="15">
        <f t="shared" si="3"/>
        <v>15083252.509411765</v>
      </c>
      <c r="L9" s="15">
        <f>SUM(M9:O9)</f>
        <v>45817367.590000004</v>
      </c>
      <c r="M9" s="15">
        <f>M10+M75</f>
        <v>30564539.719999999</v>
      </c>
      <c r="N9" s="15">
        <f t="shared" ref="N9:O9" si="4">N10+N75</f>
        <v>1240904.5699999998</v>
      </c>
      <c r="O9" s="15">
        <f t="shared" si="4"/>
        <v>14011923.300000001</v>
      </c>
      <c r="P9" s="15">
        <f>SUM(Q9:S9)</f>
        <v>32847391.162871271</v>
      </c>
      <c r="Q9" s="15">
        <f>Q10+Q75</f>
        <v>22061860.102499999</v>
      </c>
      <c r="R9" s="15">
        <f t="shared" ref="R9:S9" si="5">R10+R75</f>
        <v>1071363.1074999999</v>
      </c>
      <c r="S9" s="15">
        <f t="shared" si="5"/>
        <v>9714167.9528712686</v>
      </c>
      <c r="T9" s="72"/>
    </row>
    <row r="10" spans="1:22" s="18" customFormat="1" ht="92.4" x14ac:dyDescent="0.3">
      <c r="A10" s="12" t="s">
        <v>28</v>
      </c>
      <c r="B10" s="13" t="s">
        <v>24</v>
      </c>
      <c r="C10" s="14">
        <v>0</v>
      </c>
      <c r="D10" s="12" t="s">
        <v>29</v>
      </c>
      <c r="E10" s="13" t="s">
        <v>24</v>
      </c>
      <c r="F10" s="13" t="s">
        <v>0</v>
      </c>
      <c r="G10" s="13"/>
      <c r="H10" s="15">
        <f>H11+H35+H41+H48+H52+H58+H60+H64+H69</f>
        <v>39052136.689411767</v>
      </c>
      <c r="I10" s="15">
        <f t="shared" ref="I10:K10" si="6">I11+I35+I41+I48+I52+I58+I60+I64+I69</f>
        <v>26082482.170000002</v>
      </c>
      <c r="J10" s="15">
        <f t="shared" si="6"/>
        <v>1211486.2000000002</v>
      </c>
      <c r="K10" s="15">
        <f t="shared" si="6"/>
        <v>11758168.319411766</v>
      </c>
      <c r="L10" s="15">
        <f>SUM(M10:O10)</f>
        <v>38922266.039999999</v>
      </c>
      <c r="M10" s="15">
        <f>M11+M35+M41+M48+M52+M58+M60+M64+M69</f>
        <v>26104810.189999998</v>
      </c>
      <c r="N10" s="15">
        <f t="shared" ref="N10:O10" si="7">N11+N35+N41+N48+N52+N58+N60+N64+N69</f>
        <v>1240904.5699999998</v>
      </c>
      <c r="O10" s="15">
        <f t="shared" si="7"/>
        <v>11576551.280000001</v>
      </c>
      <c r="P10" s="15">
        <f>SUM(Q10:S10)</f>
        <v>28728810.422871266</v>
      </c>
      <c r="Q10" s="15">
        <f>Q11+Q35+Q41+Q48+Q52+Q58+Q60+Q64+Q69</f>
        <v>18999796.3325</v>
      </c>
      <c r="R10" s="15">
        <f t="shared" ref="R10:S10" si="8">R11+R35+R41+R48+R52+R58+R60+R64+R69</f>
        <v>1071363.1074999999</v>
      </c>
      <c r="S10" s="15">
        <f t="shared" si="8"/>
        <v>8657650.9828712679</v>
      </c>
      <c r="T10" s="72"/>
    </row>
    <row r="11" spans="1:22" s="18" customFormat="1" ht="52.8" x14ac:dyDescent="0.3">
      <c r="A11" s="12" t="s">
        <v>30</v>
      </c>
      <c r="B11" s="13" t="s">
        <v>24</v>
      </c>
      <c r="C11" s="14">
        <v>0</v>
      </c>
      <c r="D11" s="12" t="s">
        <v>31</v>
      </c>
      <c r="E11" s="13" t="s">
        <v>24</v>
      </c>
      <c r="F11" s="13" t="s">
        <v>0</v>
      </c>
      <c r="G11" s="13"/>
      <c r="H11" s="19">
        <f>SUM(I11:K11)</f>
        <v>4458651.3499999996</v>
      </c>
      <c r="I11" s="19">
        <f>SUM(I12:I34)</f>
        <v>2773893.3999999994</v>
      </c>
      <c r="J11" s="19">
        <f>SUM(J12:J34)</f>
        <v>489510.60000000003</v>
      </c>
      <c r="K11" s="15">
        <v>1195247.3499999999</v>
      </c>
      <c r="L11" s="15">
        <f>SUM(M11:O11)</f>
        <v>4458651.3499999996</v>
      </c>
      <c r="M11" s="15">
        <f>SUM(M12:M34)</f>
        <v>2773893.3999999994</v>
      </c>
      <c r="N11" s="15">
        <f>SUM(N12:N34)</f>
        <v>489510.59999999992</v>
      </c>
      <c r="O11" s="15">
        <f>SUM(O12:O34)</f>
        <v>1195247.3499999999</v>
      </c>
      <c r="P11" s="15">
        <f>SUM(Q11:S11)</f>
        <v>4366241.3928712681</v>
      </c>
      <c r="Q11" s="15">
        <f>SUM(Q12:Q34)</f>
        <v>2721040.7824999997</v>
      </c>
      <c r="R11" s="15">
        <f>SUM(R12:R34)</f>
        <v>480183.66749999998</v>
      </c>
      <c r="S11" s="15">
        <f>SUM(S12:S34)</f>
        <v>1165016.9428712684</v>
      </c>
      <c r="T11" s="72"/>
    </row>
    <row r="12" spans="1:22" s="18" customFormat="1" ht="40.200000000000003" customHeight="1" x14ac:dyDescent="0.3">
      <c r="A12" s="14" t="s">
        <v>32</v>
      </c>
      <c r="B12" s="14" t="s">
        <v>33</v>
      </c>
      <c r="C12" s="14" t="s">
        <v>34</v>
      </c>
      <c r="D12" s="14" t="s">
        <v>35</v>
      </c>
      <c r="E12" s="14" t="s">
        <v>36</v>
      </c>
      <c r="F12" s="14" t="s">
        <v>37</v>
      </c>
      <c r="G12" s="14" t="s">
        <v>43</v>
      </c>
      <c r="H12" s="20">
        <f>SUM(I12:K12)</f>
        <v>250766</v>
      </c>
      <c r="I12" s="20">
        <v>135247.75</v>
      </c>
      <c r="J12" s="20">
        <v>23867.25</v>
      </c>
      <c r="K12" s="2">
        <v>91651</v>
      </c>
      <c r="L12" s="4">
        <f>SUM(M12:O12)</f>
        <v>250766</v>
      </c>
      <c r="M12" s="4">
        <v>135247.75</v>
      </c>
      <c r="N12" s="4">
        <v>23867.25</v>
      </c>
      <c r="O12" s="4">
        <v>91651</v>
      </c>
      <c r="P12" s="4">
        <f>SUM(Q12:S12)</f>
        <v>201820.39789988374</v>
      </c>
      <c r="Q12" s="4">
        <v>108849.504</v>
      </c>
      <c r="R12" s="4">
        <v>19208.736000000001</v>
      </c>
      <c r="S12" s="4">
        <f>SUM((Q12+R12)*V12)</f>
        <v>73762.157899883736</v>
      </c>
      <c r="T12" s="21"/>
      <c r="V12" s="67">
        <v>0.57600477641957071</v>
      </c>
    </row>
    <row r="13" spans="1:22" s="18" customFormat="1" ht="40.200000000000003" customHeight="1" x14ac:dyDescent="0.3">
      <c r="A13" s="14" t="s">
        <v>39</v>
      </c>
      <c r="B13" s="14" t="s">
        <v>40</v>
      </c>
      <c r="C13" s="14" t="s">
        <v>41</v>
      </c>
      <c r="D13" s="14" t="s">
        <v>42</v>
      </c>
      <c r="E13" s="14" t="s">
        <v>36</v>
      </c>
      <c r="F13" s="14" t="s">
        <v>37</v>
      </c>
      <c r="G13" s="14" t="s">
        <v>43</v>
      </c>
      <c r="H13" s="20">
        <f t="shared" ref="H13:H34" si="9">SUM(I13:K13)</f>
        <v>188039</v>
      </c>
      <c r="I13" s="20">
        <v>102910.34999999999</v>
      </c>
      <c r="J13" s="20">
        <v>18160.649999999998</v>
      </c>
      <c r="K13" s="2">
        <v>66968</v>
      </c>
      <c r="L13" s="4">
        <f t="shared" ref="L13:L34" si="10">SUM(M13:O13)</f>
        <v>188039</v>
      </c>
      <c r="M13" s="4">
        <v>102910.34999999999</v>
      </c>
      <c r="N13" s="4">
        <v>18160.649999999998</v>
      </c>
      <c r="O13" s="4">
        <v>66968</v>
      </c>
      <c r="P13" s="4">
        <f t="shared" ref="P13:P34" si="11">SUM(Q13:S13)</f>
        <v>188039</v>
      </c>
      <c r="Q13" s="4">
        <v>102910.35</v>
      </c>
      <c r="R13" s="4">
        <v>18160.650000000001</v>
      </c>
      <c r="S13" s="4">
        <f>SUM((Q13+R13)*V13)</f>
        <v>66968.000000000015</v>
      </c>
      <c r="T13" s="22">
        <v>43403</v>
      </c>
      <c r="V13" s="67">
        <v>0.55312998158105586</v>
      </c>
    </row>
    <row r="14" spans="1:22" s="18" customFormat="1" ht="40.200000000000003" customHeight="1" x14ac:dyDescent="0.3">
      <c r="A14" s="14" t="s">
        <v>44</v>
      </c>
      <c r="B14" s="14" t="s">
        <v>45</v>
      </c>
      <c r="C14" s="14" t="s">
        <v>46</v>
      </c>
      <c r="D14" s="14" t="s">
        <v>47</v>
      </c>
      <c r="E14" s="14" t="s">
        <v>36</v>
      </c>
      <c r="F14" s="14" t="s">
        <v>37</v>
      </c>
      <c r="G14" s="14" t="s">
        <v>43</v>
      </c>
      <c r="H14" s="20">
        <f t="shared" si="9"/>
        <v>222319</v>
      </c>
      <c r="I14" s="20">
        <v>131279.1</v>
      </c>
      <c r="J14" s="20">
        <v>23166.9</v>
      </c>
      <c r="K14" s="2">
        <v>67873</v>
      </c>
      <c r="L14" s="4">
        <f t="shared" si="10"/>
        <v>222319</v>
      </c>
      <c r="M14" s="4">
        <v>131279.1</v>
      </c>
      <c r="N14" s="4">
        <v>23166.899999999998</v>
      </c>
      <c r="O14" s="4">
        <v>67873</v>
      </c>
      <c r="P14" s="4">
        <f t="shared" si="11"/>
        <v>204061.76861673334</v>
      </c>
      <c r="Q14" s="4">
        <v>120498.227</v>
      </c>
      <c r="R14" s="4">
        <v>21264.392999999996</v>
      </c>
      <c r="S14" s="4">
        <f t="shared" ref="S14:S34" si="12">SUM((Q14+R14)*V14)</f>
        <v>62299.148616733357</v>
      </c>
      <c r="T14" s="21"/>
      <c r="V14" s="67">
        <v>0.43946104139958303</v>
      </c>
    </row>
    <row r="15" spans="1:22" s="18" customFormat="1" ht="40.200000000000003" customHeight="1" x14ac:dyDescent="0.3">
      <c r="A15" s="14" t="s">
        <v>48</v>
      </c>
      <c r="B15" s="14" t="s">
        <v>49</v>
      </c>
      <c r="C15" s="14" t="s">
        <v>50</v>
      </c>
      <c r="D15" s="14" t="s">
        <v>51</v>
      </c>
      <c r="E15" s="14" t="s">
        <v>52</v>
      </c>
      <c r="F15" s="14" t="s">
        <v>37</v>
      </c>
      <c r="G15" s="14" t="s">
        <v>38</v>
      </c>
      <c r="H15" s="20">
        <f t="shared" si="9"/>
        <v>123160</v>
      </c>
      <c r="I15" s="20">
        <v>83748.800000000003</v>
      </c>
      <c r="J15" s="20">
        <v>14779.2</v>
      </c>
      <c r="K15" s="2">
        <v>24632</v>
      </c>
      <c r="L15" s="4">
        <f t="shared" si="10"/>
        <v>123160</v>
      </c>
      <c r="M15" s="4">
        <v>83748.800000000003</v>
      </c>
      <c r="N15" s="4">
        <v>14779.199999999999</v>
      </c>
      <c r="O15" s="4">
        <v>24632</v>
      </c>
      <c r="P15" s="4">
        <f t="shared" si="11"/>
        <v>122838.53749999998</v>
      </c>
      <c r="Q15" s="4">
        <v>83530.205499999982</v>
      </c>
      <c r="R15" s="4">
        <v>14740.624499999998</v>
      </c>
      <c r="S15" s="4">
        <f t="shared" si="12"/>
        <v>24567.707499999997</v>
      </c>
      <c r="T15" s="21"/>
      <c r="V15" s="67">
        <v>0.25</v>
      </c>
    </row>
    <row r="16" spans="1:22" s="18" customFormat="1" ht="40.200000000000003" customHeight="1" x14ac:dyDescent="0.3">
      <c r="A16" s="14" t="s">
        <v>53</v>
      </c>
      <c r="B16" s="14" t="s">
        <v>54</v>
      </c>
      <c r="C16" s="14" t="s">
        <v>55</v>
      </c>
      <c r="D16" s="14" t="s">
        <v>56</v>
      </c>
      <c r="E16" s="14" t="s">
        <v>36</v>
      </c>
      <c r="F16" s="14" t="s">
        <v>37</v>
      </c>
      <c r="G16" s="14" t="s">
        <v>43</v>
      </c>
      <c r="H16" s="20">
        <f t="shared" si="9"/>
        <v>265076</v>
      </c>
      <c r="I16" s="20">
        <v>108837.4</v>
      </c>
      <c r="J16" s="20">
        <v>19206.600000000006</v>
      </c>
      <c r="K16" s="2">
        <v>137032</v>
      </c>
      <c r="L16" s="4">
        <f t="shared" si="10"/>
        <v>265076</v>
      </c>
      <c r="M16" s="4">
        <v>108837.4</v>
      </c>
      <c r="N16" s="4">
        <v>19206.599999999999</v>
      </c>
      <c r="O16" s="4">
        <v>137032</v>
      </c>
      <c r="P16" s="4">
        <f t="shared" si="11"/>
        <v>265075.97929805377</v>
      </c>
      <c r="Q16" s="4">
        <v>108837.39149999998</v>
      </c>
      <c r="R16" s="4">
        <v>19206.5985</v>
      </c>
      <c r="S16" s="4">
        <f t="shared" si="12"/>
        <v>137031.98929805378</v>
      </c>
      <c r="T16" s="21"/>
      <c r="V16" s="67">
        <v>1.070194620599169</v>
      </c>
    </row>
    <row r="17" spans="1:22" s="18" customFormat="1" ht="52.2" customHeight="1" x14ac:dyDescent="0.3">
      <c r="A17" s="14" t="s">
        <v>57</v>
      </c>
      <c r="B17" s="14" t="s">
        <v>58</v>
      </c>
      <c r="C17" s="14" t="s">
        <v>59</v>
      </c>
      <c r="D17" s="14" t="s">
        <v>60</v>
      </c>
      <c r="E17" s="14" t="s">
        <v>61</v>
      </c>
      <c r="F17" s="14" t="s">
        <v>37</v>
      </c>
      <c r="G17" s="14" t="s">
        <v>43</v>
      </c>
      <c r="H17" s="20">
        <f t="shared" si="9"/>
        <v>200999</v>
      </c>
      <c r="I17" s="20">
        <v>135938.79999999999</v>
      </c>
      <c r="J17" s="20">
        <v>23989.200000000012</v>
      </c>
      <c r="K17" s="2">
        <v>41071</v>
      </c>
      <c r="L17" s="4">
        <f t="shared" si="10"/>
        <v>200999</v>
      </c>
      <c r="M17" s="4">
        <v>135938.79999999999</v>
      </c>
      <c r="N17" s="4">
        <v>23989.200000000001</v>
      </c>
      <c r="O17" s="4">
        <v>41071</v>
      </c>
      <c r="P17" s="4">
        <f t="shared" si="11"/>
        <v>199751.20200859135</v>
      </c>
      <c r="Q17" s="4">
        <v>135094.89449999999</v>
      </c>
      <c r="R17" s="4">
        <v>23840.2755</v>
      </c>
      <c r="S17" s="4">
        <f t="shared" si="12"/>
        <v>40816.032008591363</v>
      </c>
      <c r="T17" s="21"/>
      <c r="V17" s="67">
        <v>0.25680931419138614</v>
      </c>
    </row>
    <row r="18" spans="1:22" s="18" customFormat="1" ht="40.200000000000003" customHeight="1" x14ac:dyDescent="0.3">
      <c r="A18" s="14" t="s">
        <v>62</v>
      </c>
      <c r="B18" s="14" t="s">
        <v>63</v>
      </c>
      <c r="C18" s="14" t="s">
        <v>64</v>
      </c>
      <c r="D18" s="14" t="s">
        <v>65</v>
      </c>
      <c r="E18" s="14" t="s">
        <v>66</v>
      </c>
      <c r="F18" s="14" t="s">
        <v>37</v>
      </c>
      <c r="G18" s="14" t="s">
        <v>43</v>
      </c>
      <c r="H18" s="20">
        <f t="shared" si="9"/>
        <v>252211.6</v>
      </c>
      <c r="I18" s="20">
        <v>170000</v>
      </c>
      <c r="J18" s="20">
        <v>30000</v>
      </c>
      <c r="K18" s="2">
        <v>52211.6</v>
      </c>
      <c r="L18" s="4">
        <f t="shared" si="10"/>
        <v>252211.6</v>
      </c>
      <c r="M18" s="4">
        <v>170000</v>
      </c>
      <c r="N18" s="4">
        <v>30000</v>
      </c>
      <c r="O18" s="4">
        <v>52211.6</v>
      </c>
      <c r="P18" s="4">
        <f t="shared" si="11"/>
        <v>249657.97016058007</v>
      </c>
      <c r="Q18" s="4">
        <v>168278.75850000003</v>
      </c>
      <c r="R18" s="4">
        <v>29696.251500000002</v>
      </c>
      <c r="S18" s="4">
        <f t="shared" si="12"/>
        <v>51682.960160580013</v>
      </c>
      <c r="T18" s="21"/>
      <c r="V18" s="67">
        <v>0.26105800000000001</v>
      </c>
    </row>
    <row r="19" spans="1:22" s="18" customFormat="1" ht="40.200000000000003" customHeight="1" x14ac:dyDescent="0.3">
      <c r="A19" s="14" t="s">
        <v>67</v>
      </c>
      <c r="B19" s="14" t="s">
        <v>68</v>
      </c>
      <c r="C19" s="14" t="s">
        <v>69</v>
      </c>
      <c r="D19" s="14" t="s">
        <v>70</v>
      </c>
      <c r="E19" s="14" t="s">
        <v>66</v>
      </c>
      <c r="F19" s="14" t="s">
        <v>37</v>
      </c>
      <c r="G19" s="14" t="s">
        <v>43</v>
      </c>
      <c r="H19" s="20">
        <f t="shared" si="9"/>
        <v>250309.29</v>
      </c>
      <c r="I19" s="20">
        <v>170000</v>
      </c>
      <c r="J19" s="20">
        <v>30000</v>
      </c>
      <c r="K19" s="2">
        <v>50309.29</v>
      </c>
      <c r="L19" s="4">
        <f t="shared" si="10"/>
        <v>250309.29</v>
      </c>
      <c r="M19" s="4">
        <v>170000</v>
      </c>
      <c r="N19" s="4">
        <v>30000</v>
      </c>
      <c r="O19" s="4">
        <v>50309.29</v>
      </c>
      <c r="P19" s="4">
        <f t="shared" si="11"/>
        <v>250102.78483575</v>
      </c>
      <c r="Q19" s="4">
        <v>169859.75</v>
      </c>
      <c r="R19" s="4">
        <v>29975.25</v>
      </c>
      <c r="S19" s="4">
        <f t="shared" si="12"/>
        <v>50267.784835749997</v>
      </c>
      <c r="T19" s="21"/>
      <c r="V19" s="67">
        <v>0.25154644999999998</v>
      </c>
    </row>
    <row r="20" spans="1:22" s="18" customFormat="1" ht="40.200000000000003" customHeight="1" x14ac:dyDescent="0.3">
      <c r="A20" s="14" t="s">
        <v>71</v>
      </c>
      <c r="B20" s="14" t="s">
        <v>72</v>
      </c>
      <c r="C20" s="14" t="s">
        <v>73</v>
      </c>
      <c r="D20" s="14" t="s">
        <v>74</v>
      </c>
      <c r="E20" s="14" t="s">
        <v>52</v>
      </c>
      <c r="F20" s="14" t="s">
        <v>37</v>
      </c>
      <c r="G20" s="14" t="s">
        <v>43</v>
      </c>
      <c r="H20" s="20">
        <f t="shared" si="9"/>
        <v>250000</v>
      </c>
      <c r="I20" s="20">
        <v>170000</v>
      </c>
      <c r="J20" s="20">
        <v>30000</v>
      </c>
      <c r="K20" s="2">
        <v>50000</v>
      </c>
      <c r="L20" s="4">
        <f t="shared" si="10"/>
        <v>250000</v>
      </c>
      <c r="M20" s="4">
        <v>170000</v>
      </c>
      <c r="N20" s="4">
        <v>30000</v>
      </c>
      <c r="O20" s="4">
        <v>50000</v>
      </c>
      <c r="P20" s="4">
        <f t="shared" si="11"/>
        <v>248046.25</v>
      </c>
      <c r="Q20" s="4">
        <v>168671.45</v>
      </c>
      <c r="R20" s="4">
        <v>29765.55</v>
      </c>
      <c r="S20" s="4">
        <f t="shared" si="12"/>
        <v>49609.25</v>
      </c>
      <c r="T20" s="21"/>
      <c r="V20" s="67">
        <v>0.25</v>
      </c>
    </row>
    <row r="21" spans="1:22" s="18" customFormat="1" ht="40.200000000000003" customHeight="1" x14ac:dyDescent="0.3">
      <c r="A21" s="14" t="s">
        <v>75</v>
      </c>
      <c r="B21" s="14" t="s">
        <v>76</v>
      </c>
      <c r="C21" s="14" t="s">
        <v>77</v>
      </c>
      <c r="D21" s="14" t="s">
        <v>78</v>
      </c>
      <c r="E21" s="14" t="s">
        <v>52</v>
      </c>
      <c r="F21" s="14" t="s">
        <v>37</v>
      </c>
      <c r="G21" s="14" t="s">
        <v>43</v>
      </c>
      <c r="H21" s="20">
        <f t="shared" si="9"/>
        <v>250000</v>
      </c>
      <c r="I21" s="20">
        <v>159409</v>
      </c>
      <c r="J21" s="20">
        <v>28131</v>
      </c>
      <c r="K21" s="2">
        <v>62460</v>
      </c>
      <c r="L21" s="4">
        <f t="shared" si="10"/>
        <v>250000</v>
      </c>
      <c r="M21" s="4">
        <v>159409</v>
      </c>
      <c r="N21" s="4">
        <v>28131</v>
      </c>
      <c r="O21" s="4">
        <v>62460</v>
      </c>
      <c r="P21" s="4">
        <f t="shared" si="11"/>
        <v>249977.33816785752</v>
      </c>
      <c r="Q21" s="4">
        <v>159394.54999999999</v>
      </c>
      <c r="R21" s="4">
        <v>28128.45</v>
      </c>
      <c r="S21" s="4">
        <f t="shared" si="12"/>
        <v>62454.338167857524</v>
      </c>
      <c r="T21" s="21"/>
      <c r="V21" s="67">
        <v>0.33304894955742775</v>
      </c>
    </row>
    <row r="22" spans="1:22" s="18" customFormat="1" ht="40.200000000000003" customHeight="1" x14ac:dyDescent="0.3">
      <c r="A22" s="14" t="s">
        <v>79</v>
      </c>
      <c r="B22" s="14" t="s">
        <v>80</v>
      </c>
      <c r="C22" s="14" t="s">
        <v>81</v>
      </c>
      <c r="D22" s="14" t="s">
        <v>82</v>
      </c>
      <c r="E22" s="14" t="s">
        <v>83</v>
      </c>
      <c r="F22" s="14" t="s">
        <v>37</v>
      </c>
      <c r="G22" s="14" t="s">
        <v>38</v>
      </c>
      <c r="H22" s="20">
        <f t="shared" si="9"/>
        <v>125000</v>
      </c>
      <c r="I22" s="20">
        <v>85000</v>
      </c>
      <c r="J22" s="20">
        <v>15000</v>
      </c>
      <c r="K22" s="2">
        <v>25000</v>
      </c>
      <c r="L22" s="4">
        <f t="shared" si="10"/>
        <v>125000</v>
      </c>
      <c r="M22" s="4">
        <v>85000</v>
      </c>
      <c r="N22" s="4">
        <v>15000</v>
      </c>
      <c r="O22" s="4">
        <v>25000</v>
      </c>
      <c r="P22" s="4">
        <f t="shared" si="11"/>
        <v>124765</v>
      </c>
      <c r="Q22" s="4">
        <v>84840.2</v>
      </c>
      <c r="R22" s="4">
        <v>14971.8</v>
      </c>
      <c r="S22" s="4">
        <f t="shared" si="12"/>
        <v>24953</v>
      </c>
      <c r="T22" s="21"/>
      <c r="V22" s="67">
        <v>0.25</v>
      </c>
    </row>
    <row r="23" spans="1:22" s="18" customFormat="1" ht="40.200000000000003" customHeight="1" x14ac:dyDescent="0.3">
      <c r="A23" s="14" t="s">
        <v>84</v>
      </c>
      <c r="B23" s="14" t="s">
        <v>85</v>
      </c>
      <c r="C23" s="14" t="s">
        <v>86</v>
      </c>
      <c r="D23" s="14" t="s">
        <v>87</v>
      </c>
      <c r="E23" s="14" t="s">
        <v>66</v>
      </c>
      <c r="F23" s="14" t="s">
        <v>37</v>
      </c>
      <c r="G23" s="14" t="s">
        <v>43</v>
      </c>
      <c r="H23" s="20">
        <f t="shared" si="9"/>
        <v>190756</v>
      </c>
      <c r="I23" s="20">
        <v>104424.2</v>
      </c>
      <c r="J23" s="20">
        <v>18427.8</v>
      </c>
      <c r="K23" s="2">
        <v>67904</v>
      </c>
      <c r="L23" s="4">
        <f t="shared" si="10"/>
        <v>190756</v>
      </c>
      <c r="M23" s="4">
        <v>104424.2</v>
      </c>
      <c r="N23" s="4">
        <v>18427.8</v>
      </c>
      <c r="O23" s="4">
        <v>67904</v>
      </c>
      <c r="P23" s="4">
        <f t="shared" si="11"/>
        <v>189323.06301403313</v>
      </c>
      <c r="Q23" s="4">
        <v>103639.7775</v>
      </c>
      <c r="R23" s="4">
        <v>18289.372500000001</v>
      </c>
      <c r="S23" s="4">
        <f t="shared" si="12"/>
        <v>67393.91301403314</v>
      </c>
      <c r="T23" s="22">
        <v>43445</v>
      </c>
      <c r="V23" s="67">
        <v>0.55273011428385377</v>
      </c>
    </row>
    <row r="24" spans="1:22" s="18" customFormat="1" ht="40.200000000000003" customHeight="1" x14ac:dyDescent="0.3">
      <c r="A24" s="14" t="s">
        <v>88</v>
      </c>
      <c r="B24" s="14" t="s">
        <v>89</v>
      </c>
      <c r="C24" s="14" t="s">
        <v>90</v>
      </c>
      <c r="D24" s="14" t="s">
        <v>91</v>
      </c>
      <c r="E24" s="14" t="s">
        <v>66</v>
      </c>
      <c r="F24" s="14" t="s">
        <v>37</v>
      </c>
      <c r="G24" s="14" t="s">
        <v>43</v>
      </c>
      <c r="H24" s="20">
        <f t="shared" si="9"/>
        <v>247392.46</v>
      </c>
      <c r="I24" s="20">
        <v>170000</v>
      </c>
      <c r="J24" s="20">
        <v>30000</v>
      </c>
      <c r="K24" s="2">
        <v>47392.46</v>
      </c>
      <c r="L24" s="4">
        <f t="shared" si="10"/>
        <v>247392.46</v>
      </c>
      <c r="M24" s="4">
        <v>170000</v>
      </c>
      <c r="N24" s="4">
        <v>30000</v>
      </c>
      <c r="O24" s="4">
        <v>47392.46</v>
      </c>
      <c r="P24" s="4">
        <f t="shared" si="11"/>
        <v>247250.2093355</v>
      </c>
      <c r="Q24" s="4">
        <v>169902.25</v>
      </c>
      <c r="R24" s="4">
        <v>29982.75</v>
      </c>
      <c r="S24" s="4">
        <f t="shared" si="12"/>
        <v>47365.209335499996</v>
      </c>
      <c r="T24" s="22">
        <v>43432</v>
      </c>
      <c r="V24" s="67">
        <v>0.23696229999999999</v>
      </c>
    </row>
    <row r="25" spans="1:22" s="18" customFormat="1" ht="40.200000000000003" customHeight="1" x14ac:dyDescent="0.3">
      <c r="A25" s="14" t="s">
        <v>92</v>
      </c>
      <c r="B25" s="14" t="s">
        <v>93</v>
      </c>
      <c r="C25" s="14" t="s">
        <v>94</v>
      </c>
      <c r="D25" s="14" t="s">
        <v>95</v>
      </c>
      <c r="E25" s="14" t="s">
        <v>96</v>
      </c>
      <c r="F25" s="14" t="s">
        <v>37</v>
      </c>
      <c r="G25" s="14" t="s">
        <v>38</v>
      </c>
      <c r="H25" s="20">
        <f t="shared" si="9"/>
        <v>215625.2</v>
      </c>
      <c r="I25" s="20">
        <v>146625</v>
      </c>
      <c r="J25" s="20">
        <v>25875</v>
      </c>
      <c r="K25" s="2">
        <v>43125.2</v>
      </c>
      <c r="L25" s="4">
        <f t="shared" si="10"/>
        <v>215625.2</v>
      </c>
      <c r="M25" s="4">
        <v>146625</v>
      </c>
      <c r="N25" s="4">
        <v>25875</v>
      </c>
      <c r="O25" s="4">
        <v>43125.2</v>
      </c>
      <c r="P25" s="4">
        <f t="shared" si="11"/>
        <v>214881.58681027245</v>
      </c>
      <c r="Q25" s="4">
        <v>146119.34349999999</v>
      </c>
      <c r="R25" s="4">
        <v>25785.766499999998</v>
      </c>
      <c r="S25" s="4">
        <f t="shared" si="12"/>
        <v>42976.476810272456</v>
      </c>
      <c r="T25" s="22">
        <v>43830</v>
      </c>
      <c r="V25" s="67">
        <v>0.25000115942028983</v>
      </c>
    </row>
    <row r="26" spans="1:22" s="18" customFormat="1" ht="40.200000000000003" customHeight="1" x14ac:dyDescent="0.3">
      <c r="A26" s="14" t="s">
        <v>97</v>
      </c>
      <c r="B26" s="14" t="s">
        <v>98</v>
      </c>
      <c r="C26" s="14" t="s">
        <v>99</v>
      </c>
      <c r="D26" s="14" t="s">
        <v>100</v>
      </c>
      <c r="E26" s="14" t="s">
        <v>66</v>
      </c>
      <c r="F26" s="14" t="s">
        <v>37</v>
      </c>
      <c r="G26" s="14" t="s">
        <v>43</v>
      </c>
      <c r="H26" s="20">
        <f t="shared" si="9"/>
        <v>75880</v>
      </c>
      <c r="I26" s="20">
        <v>51598.400000000001</v>
      </c>
      <c r="J26" s="20">
        <v>9105.6</v>
      </c>
      <c r="K26" s="2">
        <v>15176</v>
      </c>
      <c r="L26" s="4">
        <f t="shared" si="10"/>
        <v>75880</v>
      </c>
      <c r="M26" s="4">
        <v>51598.400000000001</v>
      </c>
      <c r="N26" s="4">
        <v>9105.6</v>
      </c>
      <c r="O26" s="4">
        <v>15176</v>
      </c>
      <c r="P26" s="4">
        <f t="shared" si="11"/>
        <v>69955.125</v>
      </c>
      <c r="Q26" s="4">
        <v>47569.485000000008</v>
      </c>
      <c r="R26" s="4">
        <v>8394.6150000000016</v>
      </c>
      <c r="S26" s="4">
        <f t="shared" si="12"/>
        <v>13991.025000000001</v>
      </c>
      <c r="T26" s="22">
        <v>43830</v>
      </c>
      <c r="V26" s="67">
        <v>0.25</v>
      </c>
    </row>
    <row r="27" spans="1:22" s="18" customFormat="1" ht="40.200000000000003" customHeight="1" x14ac:dyDescent="0.3">
      <c r="A27" s="14" t="s">
        <v>101</v>
      </c>
      <c r="B27" s="14" t="s">
        <v>102</v>
      </c>
      <c r="C27" s="14" t="s">
        <v>103</v>
      </c>
      <c r="D27" s="14" t="s">
        <v>104</v>
      </c>
      <c r="E27" s="14" t="s">
        <v>66</v>
      </c>
      <c r="F27" s="14" t="s">
        <v>37</v>
      </c>
      <c r="G27" s="14" t="s">
        <v>43</v>
      </c>
      <c r="H27" s="20">
        <f t="shared" si="9"/>
        <v>141312</v>
      </c>
      <c r="I27" s="20">
        <v>81939.149999999994</v>
      </c>
      <c r="J27" s="20">
        <v>14459.85</v>
      </c>
      <c r="K27" s="2">
        <v>44913</v>
      </c>
      <c r="L27" s="4">
        <f t="shared" si="10"/>
        <v>141312</v>
      </c>
      <c r="M27" s="4">
        <v>81939.149999999994</v>
      </c>
      <c r="N27" s="4">
        <v>14459.85</v>
      </c>
      <c r="O27" s="4">
        <v>44913</v>
      </c>
      <c r="P27" s="4">
        <f t="shared" si="11"/>
        <v>130403.87577132543</v>
      </c>
      <c r="Q27" s="4">
        <v>75614.121500000008</v>
      </c>
      <c r="R27" s="4">
        <v>13343.668500000002</v>
      </c>
      <c r="S27" s="4">
        <f t="shared" si="12"/>
        <v>41446.08577132543</v>
      </c>
      <c r="T27" s="22">
        <v>43830</v>
      </c>
      <c r="V27" s="67">
        <v>0.4659073226900694</v>
      </c>
    </row>
    <row r="28" spans="1:22" s="18" customFormat="1" ht="40.200000000000003" customHeight="1" x14ac:dyDescent="0.3">
      <c r="A28" s="14" t="s">
        <v>105</v>
      </c>
      <c r="B28" s="14" t="s">
        <v>106</v>
      </c>
      <c r="C28" s="14" t="s">
        <v>107</v>
      </c>
      <c r="D28" s="14" t="s">
        <v>108</v>
      </c>
      <c r="E28" s="14" t="s">
        <v>96</v>
      </c>
      <c r="F28" s="14" t="s">
        <v>37</v>
      </c>
      <c r="G28" s="14" t="s">
        <v>38</v>
      </c>
      <c r="H28" s="20">
        <f t="shared" si="9"/>
        <v>115624</v>
      </c>
      <c r="I28" s="20">
        <v>78624.149999999994</v>
      </c>
      <c r="J28" s="20">
        <v>13874.850000000006</v>
      </c>
      <c r="K28" s="2">
        <v>23125</v>
      </c>
      <c r="L28" s="4">
        <f t="shared" si="10"/>
        <v>115624</v>
      </c>
      <c r="M28" s="4">
        <v>78624.149999999994</v>
      </c>
      <c r="N28" s="4">
        <v>13874.85</v>
      </c>
      <c r="O28" s="4">
        <v>23125</v>
      </c>
      <c r="P28" s="4">
        <f t="shared" si="11"/>
        <v>115354.99941837208</v>
      </c>
      <c r="Q28" s="4">
        <v>78441.23</v>
      </c>
      <c r="R28" s="4">
        <v>13842.57</v>
      </c>
      <c r="S28" s="4">
        <f t="shared" si="12"/>
        <v>23071.199418372089</v>
      </c>
      <c r="T28" s="22">
        <v>43830</v>
      </c>
      <c r="V28" s="67">
        <v>0.25000270273192143</v>
      </c>
    </row>
    <row r="29" spans="1:22" s="18" customFormat="1" ht="40.200000000000003" customHeight="1" x14ac:dyDescent="0.3">
      <c r="A29" s="14" t="s">
        <v>109</v>
      </c>
      <c r="B29" s="14" t="s">
        <v>110</v>
      </c>
      <c r="C29" s="14" t="s">
        <v>111</v>
      </c>
      <c r="D29" s="14" t="s">
        <v>112</v>
      </c>
      <c r="E29" s="14" t="s">
        <v>113</v>
      </c>
      <c r="F29" s="14" t="s">
        <v>37</v>
      </c>
      <c r="G29" s="14" t="s">
        <v>38</v>
      </c>
      <c r="H29" s="20">
        <f t="shared" si="9"/>
        <v>250000</v>
      </c>
      <c r="I29" s="20">
        <v>170000</v>
      </c>
      <c r="J29" s="20">
        <v>30000</v>
      </c>
      <c r="K29" s="2">
        <v>50000</v>
      </c>
      <c r="L29" s="4">
        <f t="shared" si="10"/>
        <v>250000</v>
      </c>
      <c r="M29" s="4">
        <v>170000</v>
      </c>
      <c r="N29" s="4">
        <v>30000</v>
      </c>
      <c r="O29" s="4">
        <v>50000</v>
      </c>
      <c r="P29" s="4">
        <f t="shared" si="11"/>
        <v>247716.75000000003</v>
      </c>
      <c r="Q29" s="4">
        <v>168447.39</v>
      </c>
      <c r="R29" s="4">
        <v>29726.01</v>
      </c>
      <c r="S29" s="4">
        <f t="shared" si="12"/>
        <v>49543.350000000006</v>
      </c>
      <c r="T29" s="22">
        <v>43830</v>
      </c>
      <c r="V29" s="67">
        <v>0.25</v>
      </c>
    </row>
    <row r="30" spans="1:22" s="18" customFormat="1" ht="40.200000000000003" customHeight="1" x14ac:dyDescent="0.3">
      <c r="A30" s="14" t="s">
        <v>114</v>
      </c>
      <c r="B30" s="14" t="s">
        <v>115</v>
      </c>
      <c r="C30" s="14" t="s">
        <v>116</v>
      </c>
      <c r="D30" s="14" t="s">
        <v>117</v>
      </c>
      <c r="E30" s="14" t="s">
        <v>66</v>
      </c>
      <c r="F30" s="14" t="s">
        <v>37</v>
      </c>
      <c r="G30" s="14" t="s">
        <v>43</v>
      </c>
      <c r="H30" s="20">
        <f t="shared" si="9"/>
        <v>118362</v>
      </c>
      <c r="I30" s="20">
        <v>80230.649999999994</v>
      </c>
      <c r="J30" s="20">
        <v>14158.35</v>
      </c>
      <c r="K30" s="2">
        <v>23973</v>
      </c>
      <c r="L30" s="4">
        <f t="shared" si="10"/>
        <v>118362</v>
      </c>
      <c r="M30" s="4">
        <v>80230.649999999994</v>
      </c>
      <c r="N30" s="4">
        <v>14158.35</v>
      </c>
      <c r="O30" s="4">
        <v>23973</v>
      </c>
      <c r="P30" s="4">
        <f t="shared" si="11"/>
        <v>109261.3467202746</v>
      </c>
      <c r="Q30" s="4">
        <v>74061.85149999999</v>
      </c>
      <c r="R30" s="4">
        <v>13069.738499999999</v>
      </c>
      <c r="S30" s="4">
        <f t="shared" si="12"/>
        <v>22129.756720274607</v>
      </c>
      <c r="T30" s="22">
        <v>43830</v>
      </c>
      <c r="V30" s="67">
        <v>0.25398086641451861</v>
      </c>
    </row>
    <row r="31" spans="1:22" s="18" customFormat="1" ht="51.6" customHeight="1" x14ac:dyDescent="0.3">
      <c r="A31" s="14" t="s">
        <v>118</v>
      </c>
      <c r="B31" s="14" t="s">
        <v>119</v>
      </c>
      <c r="C31" s="14" t="s">
        <v>120</v>
      </c>
      <c r="D31" s="14" t="s">
        <v>121</v>
      </c>
      <c r="E31" s="14" t="s">
        <v>96</v>
      </c>
      <c r="F31" s="14" t="s">
        <v>37</v>
      </c>
      <c r="G31" s="14" t="s">
        <v>38</v>
      </c>
      <c r="H31" s="20">
        <f t="shared" si="9"/>
        <v>250000</v>
      </c>
      <c r="I31" s="20">
        <v>170000</v>
      </c>
      <c r="J31" s="20">
        <v>30000</v>
      </c>
      <c r="K31" s="2">
        <v>50000</v>
      </c>
      <c r="L31" s="4">
        <f t="shared" si="10"/>
        <v>250000</v>
      </c>
      <c r="M31" s="4">
        <v>170000</v>
      </c>
      <c r="N31" s="4">
        <v>30000</v>
      </c>
      <c r="O31" s="4">
        <v>50000</v>
      </c>
      <c r="P31" s="4">
        <f t="shared" si="11"/>
        <v>269192.5</v>
      </c>
      <c r="Q31" s="4">
        <v>183050.9</v>
      </c>
      <c r="R31" s="4">
        <v>32303.1</v>
      </c>
      <c r="S31" s="4">
        <f t="shared" si="12"/>
        <v>53838.5</v>
      </c>
      <c r="T31" s="22">
        <v>43830</v>
      </c>
      <c r="V31" s="67">
        <v>0.25</v>
      </c>
    </row>
    <row r="32" spans="1:22" s="18" customFormat="1" ht="40.200000000000003" customHeight="1" x14ac:dyDescent="0.3">
      <c r="A32" s="14" t="s">
        <v>122</v>
      </c>
      <c r="B32" s="14" t="s">
        <v>123</v>
      </c>
      <c r="C32" s="14" t="s">
        <v>124</v>
      </c>
      <c r="D32" s="14" t="s">
        <v>125</v>
      </c>
      <c r="E32" s="14" t="s">
        <v>83</v>
      </c>
      <c r="F32" s="14" t="s">
        <v>37</v>
      </c>
      <c r="G32" s="14" t="s">
        <v>43</v>
      </c>
      <c r="H32" s="20">
        <f t="shared" si="9"/>
        <v>170000</v>
      </c>
      <c r="I32" s="20">
        <v>115600</v>
      </c>
      <c r="J32" s="20">
        <v>20400</v>
      </c>
      <c r="K32" s="2">
        <v>34000</v>
      </c>
      <c r="L32" s="4">
        <f t="shared" si="10"/>
        <v>170000</v>
      </c>
      <c r="M32" s="4">
        <v>115600</v>
      </c>
      <c r="N32" s="4">
        <v>20400</v>
      </c>
      <c r="O32" s="4">
        <v>34000</v>
      </c>
      <c r="P32" s="4">
        <f t="shared" si="11"/>
        <v>165292.5</v>
      </c>
      <c r="Q32" s="4">
        <v>112398.9</v>
      </c>
      <c r="R32" s="4">
        <v>19835.099999999999</v>
      </c>
      <c r="S32" s="4">
        <f t="shared" si="12"/>
        <v>33058.5</v>
      </c>
      <c r="T32" s="22">
        <v>43830</v>
      </c>
      <c r="V32" s="67">
        <v>0.25</v>
      </c>
    </row>
    <row r="33" spans="1:22" s="18" customFormat="1" ht="40.200000000000003" customHeight="1" x14ac:dyDescent="0.3">
      <c r="A33" s="14" t="s">
        <v>126</v>
      </c>
      <c r="B33" s="14" t="s">
        <v>127</v>
      </c>
      <c r="C33" s="14" t="s">
        <v>128</v>
      </c>
      <c r="D33" s="14" t="s">
        <v>129</v>
      </c>
      <c r="E33" s="14" t="s">
        <v>66</v>
      </c>
      <c r="F33" s="14" t="s">
        <v>37</v>
      </c>
      <c r="G33" s="14" t="s">
        <v>43</v>
      </c>
      <c r="H33" s="20">
        <f t="shared" si="9"/>
        <v>145772</v>
      </c>
      <c r="I33" s="20">
        <v>48274.05</v>
      </c>
      <c r="J33" s="20">
        <v>8518.9500000000007</v>
      </c>
      <c r="K33" s="2">
        <v>88979.000000000015</v>
      </c>
      <c r="L33" s="4">
        <f t="shared" si="10"/>
        <v>145772</v>
      </c>
      <c r="M33" s="4">
        <v>48274.049999999996</v>
      </c>
      <c r="N33" s="4">
        <v>8518.9499999999989</v>
      </c>
      <c r="O33" s="4">
        <v>88979.000000000015</v>
      </c>
      <c r="P33" s="4">
        <f t="shared" si="11"/>
        <v>145530.00918845634</v>
      </c>
      <c r="Q33" s="4">
        <v>48193.912000000004</v>
      </c>
      <c r="R33" s="4">
        <v>8504.8080000000009</v>
      </c>
      <c r="S33" s="4">
        <f t="shared" si="12"/>
        <v>88831.289188456358</v>
      </c>
      <c r="T33" s="22">
        <v>43830</v>
      </c>
      <c r="V33" s="67">
        <v>1.5667247724191367</v>
      </c>
    </row>
    <row r="34" spans="1:22" s="18" customFormat="1" ht="40.200000000000003" customHeight="1" x14ac:dyDescent="0.3">
      <c r="A34" s="14" t="s">
        <v>130</v>
      </c>
      <c r="B34" s="14" t="s">
        <v>131</v>
      </c>
      <c r="C34" s="14" t="s">
        <v>815</v>
      </c>
      <c r="D34" s="14" t="s">
        <v>132</v>
      </c>
      <c r="E34" s="14" t="s">
        <v>96</v>
      </c>
      <c r="F34" s="14" t="s">
        <v>37</v>
      </c>
      <c r="G34" s="14" t="s">
        <v>43</v>
      </c>
      <c r="H34" s="20">
        <f t="shared" si="9"/>
        <v>160047.79999999999</v>
      </c>
      <c r="I34" s="20">
        <v>104206.6</v>
      </c>
      <c r="J34" s="20">
        <v>18389.400000000001</v>
      </c>
      <c r="K34" s="2">
        <v>37451.800000000003</v>
      </c>
      <c r="L34" s="4">
        <f t="shared" si="10"/>
        <v>160047.79999999999</v>
      </c>
      <c r="M34" s="4">
        <v>104206.59999999999</v>
      </c>
      <c r="N34" s="4">
        <v>18389.399999999998</v>
      </c>
      <c r="O34" s="2">
        <v>37451.800000000003</v>
      </c>
      <c r="P34" s="4">
        <f t="shared" si="11"/>
        <v>157943.19912558465</v>
      </c>
      <c r="Q34" s="4">
        <v>102836.34050000001</v>
      </c>
      <c r="R34" s="4">
        <v>18147.589500000002</v>
      </c>
      <c r="S34" s="4">
        <f t="shared" si="12"/>
        <v>36959.269125584644</v>
      </c>
      <c r="T34" s="22">
        <v>43830</v>
      </c>
      <c r="V34" s="67">
        <v>0.30548907714921014</v>
      </c>
    </row>
    <row r="35" spans="1:22" s="18" customFormat="1" ht="52.8" x14ac:dyDescent="0.3">
      <c r="A35" s="12" t="s">
        <v>133</v>
      </c>
      <c r="B35" s="13" t="s">
        <v>24</v>
      </c>
      <c r="C35" s="14">
        <v>0</v>
      </c>
      <c r="D35" s="12" t="s">
        <v>134</v>
      </c>
      <c r="E35" s="13" t="s">
        <v>24</v>
      </c>
      <c r="F35" s="13" t="s">
        <v>0</v>
      </c>
      <c r="G35" s="13"/>
      <c r="H35" s="15">
        <f>SUM(I35:K35)</f>
        <v>3842679.8099999996</v>
      </c>
      <c r="I35" s="15">
        <f>SUM(I36:I40)</f>
        <v>2816450.64</v>
      </c>
      <c r="J35" s="15">
        <f t="shared" ref="J35:K35" si="13">SUM(J36:J40)</f>
        <v>248510.74</v>
      </c>
      <c r="K35" s="15">
        <f t="shared" si="13"/>
        <v>777718.42999999993</v>
      </c>
      <c r="L35" s="15">
        <f t="shared" ref="L35:S35" si="14">SUM(L36:L40)</f>
        <v>3843549.99</v>
      </c>
      <c r="M35" s="15">
        <f t="shared" si="14"/>
        <v>2816450.64</v>
      </c>
      <c r="N35" s="15">
        <f t="shared" si="14"/>
        <v>248510.74</v>
      </c>
      <c r="O35" s="15">
        <f t="shared" si="14"/>
        <v>778588.61</v>
      </c>
      <c r="P35" s="15">
        <f t="shared" si="14"/>
        <v>2583887.25</v>
      </c>
      <c r="Q35" s="15">
        <f t="shared" si="14"/>
        <v>1883002.77</v>
      </c>
      <c r="R35" s="15">
        <f t="shared" si="14"/>
        <v>166147.5</v>
      </c>
      <c r="S35" s="15">
        <f t="shared" si="14"/>
        <v>534736.9800000001</v>
      </c>
      <c r="T35" s="22">
        <v>44377</v>
      </c>
    </row>
    <row r="36" spans="1:22" s="18" customFormat="1" ht="52.8" x14ac:dyDescent="0.3">
      <c r="A36" s="14" t="s">
        <v>135</v>
      </c>
      <c r="B36" s="14" t="s">
        <v>136</v>
      </c>
      <c r="C36" s="14" t="s">
        <v>137</v>
      </c>
      <c r="D36" s="14" t="s">
        <v>138</v>
      </c>
      <c r="E36" s="14" t="s">
        <v>96</v>
      </c>
      <c r="F36" s="14" t="s">
        <v>37</v>
      </c>
      <c r="G36" s="14" t="s">
        <v>38</v>
      </c>
      <c r="H36" s="4">
        <f>SUM(I36:K36)</f>
        <v>815537.61</v>
      </c>
      <c r="I36" s="4">
        <v>487341</v>
      </c>
      <c r="J36" s="4">
        <v>43001</v>
      </c>
      <c r="K36" s="4">
        <v>285195.61</v>
      </c>
      <c r="L36" s="4">
        <f>SUM(M36:O36)</f>
        <v>815537.61</v>
      </c>
      <c r="M36" s="4">
        <v>487341</v>
      </c>
      <c r="N36" s="4">
        <v>43001</v>
      </c>
      <c r="O36" s="4">
        <v>285195.61</v>
      </c>
      <c r="P36" s="4">
        <f>SUM(Q36:S36)</f>
        <v>369556.31</v>
      </c>
      <c r="Q36" s="4">
        <v>220835.85</v>
      </c>
      <c r="R36" s="4">
        <v>19485.669999999998</v>
      </c>
      <c r="S36" s="4">
        <v>129234.79</v>
      </c>
      <c r="T36" s="22">
        <v>44256</v>
      </c>
    </row>
    <row r="37" spans="1:22" s="18" customFormat="1" ht="52.8" x14ac:dyDescent="0.3">
      <c r="A37" s="14" t="s">
        <v>139</v>
      </c>
      <c r="B37" s="14" t="s">
        <v>140</v>
      </c>
      <c r="C37" s="14" t="s">
        <v>141</v>
      </c>
      <c r="D37" s="14" t="s">
        <v>142</v>
      </c>
      <c r="E37" s="14" t="s">
        <v>96</v>
      </c>
      <c r="F37" s="14" t="s">
        <v>37</v>
      </c>
      <c r="G37" s="14" t="s">
        <v>38</v>
      </c>
      <c r="H37" s="4">
        <f t="shared" ref="H37:H40" si="15">SUM(I37:K37)</f>
        <v>605024.19999999995</v>
      </c>
      <c r="I37" s="4">
        <v>514270.57</v>
      </c>
      <c r="J37" s="4">
        <v>45376.81</v>
      </c>
      <c r="K37" s="4">
        <v>45376.82</v>
      </c>
      <c r="L37" s="4">
        <f t="shared" ref="L37:L40" si="16">SUM(M37:O37)</f>
        <v>605024.19999999995</v>
      </c>
      <c r="M37" s="4">
        <v>514270.57</v>
      </c>
      <c r="N37" s="4">
        <v>45376.81</v>
      </c>
      <c r="O37" s="4">
        <v>45376.82</v>
      </c>
      <c r="P37" s="4">
        <f t="shared" ref="P37:P40" si="17">SUM(Q37:S37)</f>
        <v>449467.06000000006</v>
      </c>
      <c r="Q37" s="4">
        <v>382047</v>
      </c>
      <c r="R37" s="4">
        <v>33710.03</v>
      </c>
      <c r="S37" s="4">
        <v>33710.03</v>
      </c>
      <c r="T37" s="22">
        <v>43950</v>
      </c>
    </row>
    <row r="38" spans="1:22" s="18" customFormat="1" ht="52.8" x14ac:dyDescent="0.3">
      <c r="A38" s="14" t="s">
        <v>143</v>
      </c>
      <c r="B38" s="14" t="s">
        <v>144</v>
      </c>
      <c r="C38" s="14" t="s">
        <v>145</v>
      </c>
      <c r="D38" s="14" t="s">
        <v>146</v>
      </c>
      <c r="E38" s="14" t="s">
        <v>66</v>
      </c>
      <c r="F38" s="14" t="s">
        <v>37</v>
      </c>
      <c r="G38" s="14" t="s">
        <v>38</v>
      </c>
      <c r="H38" s="4">
        <f t="shared" si="15"/>
        <v>1168821.01</v>
      </c>
      <c r="I38" s="4">
        <v>886946</v>
      </c>
      <c r="J38" s="4">
        <v>78260</v>
      </c>
      <c r="K38" s="4">
        <v>203615.01</v>
      </c>
      <c r="L38" s="4">
        <f t="shared" si="16"/>
        <v>1169691.19</v>
      </c>
      <c r="M38" s="4">
        <v>886946</v>
      </c>
      <c r="N38" s="4">
        <v>78260</v>
      </c>
      <c r="O38" s="4">
        <v>204485.19</v>
      </c>
      <c r="P38" s="4">
        <f t="shared" si="17"/>
        <v>932976.91</v>
      </c>
      <c r="Q38" s="4">
        <v>707451.8</v>
      </c>
      <c r="R38" s="4">
        <v>62422.26</v>
      </c>
      <c r="S38" s="4">
        <v>163102.85</v>
      </c>
      <c r="T38" s="22">
        <v>44377</v>
      </c>
    </row>
    <row r="39" spans="1:22" s="18" customFormat="1" ht="52.8" x14ac:dyDescent="0.3">
      <c r="A39" s="14" t="s">
        <v>147</v>
      </c>
      <c r="B39" s="14" t="s">
        <v>148</v>
      </c>
      <c r="C39" s="14" t="s">
        <v>149</v>
      </c>
      <c r="D39" s="14" t="s">
        <v>150</v>
      </c>
      <c r="E39" s="14" t="s">
        <v>36</v>
      </c>
      <c r="F39" s="14" t="s">
        <v>37</v>
      </c>
      <c r="G39" s="14" t="s">
        <v>43</v>
      </c>
      <c r="H39" s="4">
        <f t="shared" si="15"/>
        <v>579418.99</v>
      </c>
      <c r="I39" s="4">
        <v>355096.91</v>
      </c>
      <c r="J39" s="4">
        <v>31332.09</v>
      </c>
      <c r="K39" s="4">
        <v>192989.99</v>
      </c>
      <c r="L39" s="4">
        <f t="shared" si="16"/>
        <v>579418.99</v>
      </c>
      <c r="M39" s="4">
        <v>355096.91</v>
      </c>
      <c r="N39" s="4">
        <v>31332.09</v>
      </c>
      <c r="O39" s="4">
        <v>192989.99</v>
      </c>
      <c r="P39" s="4">
        <f t="shared" si="17"/>
        <v>566880.61</v>
      </c>
      <c r="Q39" s="4">
        <v>347412.77</v>
      </c>
      <c r="R39" s="4">
        <v>30654.07</v>
      </c>
      <c r="S39" s="4">
        <v>188813.77</v>
      </c>
      <c r="T39" s="22">
        <v>43829</v>
      </c>
    </row>
    <row r="40" spans="1:22" s="18" customFormat="1" ht="52.8" x14ac:dyDescent="0.3">
      <c r="A40" s="14" t="s">
        <v>151</v>
      </c>
      <c r="B40" s="14" t="s">
        <v>152</v>
      </c>
      <c r="C40" s="14" t="s">
        <v>153</v>
      </c>
      <c r="D40" s="14" t="s">
        <v>154</v>
      </c>
      <c r="E40" s="14" t="s">
        <v>66</v>
      </c>
      <c r="F40" s="14" t="s">
        <v>37</v>
      </c>
      <c r="G40" s="14" t="s">
        <v>38</v>
      </c>
      <c r="H40" s="4">
        <f t="shared" si="15"/>
        <v>673878</v>
      </c>
      <c r="I40" s="4">
        <v>572796.16000000003</v>
      </c>
      <c r="J40" s="4">
        <v>50540.84</v>
      </c>
      <c r="K40" s="4">
        <v>50541</v>
      </c>
      <c r="L40" s="4">
        <f t="shared" si="16"/>
        <v>673878</v>
      </c>
      <c r="M40" s="4">
        <v>572796.16000000003</v>
      </c>
      <c r="N40" s="4">
        <v>50540.84</v>
      </c>
      <c r="O40" s="4">
        <v>50541</v>
      </c>
      <c r="P40" s="4">
        <f t="shared" si="17"/>
        <v>265006.36</v>
      </c>
      <c r="Q40" s="4">
        <v>225255.35</v>
      </c>
      <c r="R40" s="4">
        <v>19875.47</v>
      </c>
      <c r="S40" s="4">
        <v>19875.54</v>
      </c>
      <c r="T40" s="22">
        <v>43890</v>
      </c>
    </row>
    <row r="41" spans="1:22" s="18" customFormat="1" ht="26.4" x14ac:dyDescent="0.3">
      <c r="A41" s="12" t="s">
        <v>155</v>
      </c>
      <c r="B41" s="13" t="s">
        <v>24</v>
      </c>
      <c r="C41" s="14">
        <v>0</v>
      </c>
      <c r="D41" s="12" t="s">
        <v>156</v>
      </c>
      <c r="E41" s="13" t="s">
        <v>24</v>
      </c>
      <c r="F41" s="13" t="s">
        <v>0</v>
      </c>
      <c r="G41" s="13"/>
      <c r="H41" s="15">
        <f>SUM(I41:K41)</f>
        <v>4359732.13</v>
      </c>
      <c r="I41" s="15">
        <f>SUM(I42:I47)</f>
        <v>3697299.46</v>
      </c>
      <c r="J41" s="15">
        <f t="shared" ref="J41:K41" si="18">SUM(J42:J47)</f>
        <v>326232.31000000006</v>
      </c>
      <c r="K41" s="15">
        <f t="shared" si="18"/>
        <v>336200.36</v>
      </c>
      <c r="L41" s="15">
        <f>SUM(M41:O41)</f>
        <v>4374659.1100000003</v>
      </c>
      <c r="M41" s="15">
        <f>SUM(M42:M47)</f>
        <v>3697389.9699999997</v>
      </c>
      <c r="N41" s="15">
        <f t="shared" ref="N41:O41" si="19">SUM(N42:N47)</f>
        <v>346398.24000000005</v>
      </c>
      <c r="O41" s="15">
        <f t="shared" si="19"/>
        <v>330870.89999999997</v>
      </c>
      <c r="P41" s="15">
        <f>SUM(Q41:S41)</f>
        <v>3445261.18</v>
      </c>
      <c r="Q41" s="15">
        <f>SUM(Q42:Q47)</f>
        <v>2919986.2800000003</v>
      </c>
      <c r="R41" s="15">
        <f t="shared" ref="R41" si="20">SUM(R42:R47)</f>
        <v>277799.39</v>
      </c>
      <c r="S41" s="15">
        <f t="shared" ref="S41" si="21">SUM(S42:S47)</f>
        <v>247475.50999999998</v>
      </c>
      <c r="T41" s="22">
        <v>0</v>
      </c>
    </row>
    <row r="42" spans="1:22" s="18" customFormat="1" ht="52.8" x14ac:dyDescent="0.3">
      <c r="A42" s="14" t="s">
        <v>157</v>
      </c>
      <c r="B42" s="14" t="s">
        <v>158</v>
      </c>
      <c r="C42" s="14" t="s">
        <v>159</v>
      </c>
      <c r="D42" s="14" t="s">
        <v>160</v>
      </c>
      <c r="E42" s="14" t="s">
        <v>96</v>
      </c>
      <c r="F42" s="14" t="s">
        <v>161</v>
      </c>
      <c r="G42" s="14" t="s">
        <v>43</v>
      </c>
      <c r="H42" s="4">
        <f>SUM(I42:K42)</f>
        <v>1516825.67</v>
      </c>
      <c r="I42" s="4">
        <v>1289301.81</v>
      </c>
      <c r="J42" s="4">
        <v>113761.92</v>
      </c>
      <c r="K42" s="4">
        <v>113761.94</v>
      </c>
      <c r="L42" s="4">
        <f>SUM(M42:O42)</f>
        <v>1516932.0099999998</v>
      </c>
      <c r="M42" s="4">
        <v>1289392.2</v>
      </c>
      <c r="N42" s="4">
        <v>113769.9</v>
      </c>
      <c r="O42" s="4">
        <v>113769.91</v>
      </c>
      <c r="P42" s="4">
        <f>SUM(Q42:S42)</f>
        <v>1516825.67</v>
      </c>
      <c r="Q42" s="4">
        <v>1289301.81</v>
      </c>
      <c r="R42" s="4">
        <v>113761.92</v>
      </c>
      <c r="S42" s="4">
        <v>113761.94</v>
      </c>
      <c r="T42" s="22">
        <v>43453</v>
      </c>
      <c r="V42" s="68"/>
    </row>
    <row r="43" spans="1:22" s="18" customFormat="1" ht="52.8" x14ac:dyDescent="0.3">
      <c r="A43" s="14" t="s">
        <v>162</v>
      </c>
      <c r="B43" s="14" t="s">
        <v>163</v>
      </c>
      <c r="C43" s="14" t="s">
        <v>164</v>
      </c>
      <c r="D43" s="14" t="s">
        <v>165</v>
      </c>
      <c r="E43" s="14" t="s">
        <v>96</v>
      </c>
      <c r="F43" s="14" t="s">
        <v>161</v>
      </c>
      <c r="G43" s="14" t="s">
        <v>43</v>
      </c>
      <c r="H43" s="4">
        <f t="shared" ref="H43:H47" si="22">SUM(I43:K43)</f>
        <v>815103</v>
      </c>
      <c r="I43" s="4">
        <v>685370</v>
      </c>
      <c r="J43" s="4">
        <v>60474</v>
      </c>
      <c r="K43" s="4">
        <v>69259</v>
      </c>
      <c r="L43" s="4">
        <f t="shared" ref="L43:L47" si="23">SUM(M43:O43)</f>
        <v>806317.97000000009</v>
      </c>
      <c r="M43" s="4">
        <v>685370.28</v>
      </c>
      <c r="N43" s="4">
        <v>80631.789999999994</v>
      </c>
      <c r="O43" s="4">
        <v>40315.9</v>
      </c>
      <c r="P43" s="4">
        <f t="shared" ref="P43:P47" si="24">SUM(Q43:S43)</f>
        <v>806142.47</v>
      </c>
      <c r="Q43" s="4">
        <v>685221.1</v>
      </c>
      <c r="R43" s="4">
        <v>80614.240000000005</v>
      </c>
      <c r="S43" s="4">
        <v>40307.129999999997</v>
      </c>
      <c r="T43" s="22">
        <v>43798</v>
      </c>
    </row>
    <row r="44" spans="1:22" s="18" customFormat="1" ht="52.8" x14ac:dyDescent="0.3">
      <c r="A44" s="14" t="s">
        <v>166</v>
      </c>
      <c r="B44" s="14" t="s">
        <v>167</v>
      </c>
      <c r="C44" s="14" t="s">
        <v>168</v>
      </c>
      <c r="D44" s="14" t="s">
        <v>169</v>
      </c>
      <c r="E44" s="14" t="s">
        <v>96</v>
      </c>
      <c r="F44" s="14" t="s">
        <v>161</v>
      </c>
      <c r="G44" s="14" t="s">
        <v>38</v>
      </c>
      <c r="H44" s="4">
        <f t="shared" si="22"/>
        <v>514646.41</v>
      </c>
      <c r="I44" s="4">
        <v>437449.44</v>
      </c>
      <c r="J44" s="4">
        <v>38598.480000000003</v>
      </c>
      <c r="K44" s="4">
        <v>38598.49</v>
      </c>
      <c r="L44" s="4">
        <f t="shared" si="23"/>
        <v>514646.41</v>
      </c>
      <c r="M44" s="4">
        <v>437449.44</v>
      </c>
      <c r="N44" s="4">
        <v>38598.480000000003</v>
      </c>
      <c r="O44" s="4">
        <v>38598.49</v>
      </c>
      <c r="P44" s="4">
        <f t="shared" si="24"/>
        <v>183967.93</v>
      </c>
      <c r="Q44" s="4">
        <v>156372.74</v>
      </c>
      <c r="R44" s="4">
        <v>13797.59</v>
      </c>
      <c r="S44" s="4">
        <v>13797.6</v>
      </c>
      <c r="T44" s="22">
        <v>44042</v>
      </c>
    </row>
    <row r="45" spans="1:22" s="18" customFormat="1" ht="52.8" x14ac:dyDescent="0.3">
      <c r="A45" s="14" t="s">
        <v>170</v>
      </c>
      <c r="B45" s="14" t="s">
        <v>171</v>
      </c>
      <c r="C45" s="14" t="s">
        <v>172</v>
      </c>
      <c r="D45" s="14" t="s">
        <v>173</v>
      </c>
      <c r="E45" s="14" t="s">
        <v>96</v>
      </c>
      <c r="F45" s="14" t="s">
        <v>161</v>
      </c>
      <c r="G45" s="14" t="s">
        <v>43</v>
      </c>
      <c r="H45" s="4">
        <f t="shared" si="22"/>
        <v>877516.65</v>
      </c>
      <c r="I45" s="4">
        <v>745889.15</v>
      </c>
      <c r="J45" s="4">
        <v>65813.75</v>
      </c>
      <c r="K45" s="4">
        <v>65813.75</v>
      </c>
      <c r="L45" s="4">
        <f t="shared" si="23"/>
        <v>877516.65</v>
      </c>
      <c r="M45" s="4">
        <v>745889.15</v>
      </c>
      <c r="N45" s="4">
        <v>65813.75</v>
      </c>
      <c r="O45" s="4">
        <v>65813.75</v>
      </c>
      <c r="P45" s="4">
        <f t="shared" si="24"/>
        <v>877396.83000000007</v>
      </c>
      <c r="Q45" s="4">
        <v>745787.3</v>
      </c>
      <c r="R45" s="4">
        <v>65804.759999999995</v>
      </c>
      <c r="S45" s="4">
        <v>65804.77</v>
      </c>
      <c r="T45" s="22">
        <v>43829</v>
      </c>
    </row>
    <row r="46" spans="1:22" s="18" customFormat="1" ht="52.8" x14ac:dyDescent="0.3">
      <c r="A46" s="14" t="s">
        <v>174</v>
      </c>
      <c r="B46" s="14" t="s">
        <v>175</v>
      </c>
      <c r="C46" s="14" t="s">
        <v>176</v>
      </c>
      <c r="D46" s="14" t="s">
        <v>177</v>
      </c>
      <c r="E46" s="14" t="s">
        <v>96</v>
      </c>
      <c r="F46" s="14" t="s">
        <v>161</v>
      </c>
      <c r="G46" s="14" t="s">
        <v>38</v>
      </c>
      <c r="H46" s="4">
        <f t="shared" si="22"/>
        <v>150000</v>
      </c>
      <c r="I46" s="4">
        <v>127500</v>
      </c>
      <c r="J46" s="4">
        <v>11250</v>
      </c>
      <c r="K46" s="4">
        <v>11250</v>
      </c>
      <c r="L46" s="4">
        <f t="shared" si="23"/>
        <v>173605.66999999998</v>
      </c>
      <c r="M46" s="4">
        <v>127500</v>
      </c>
      <c r="N46" s="4">
        <v>11250</v>
      </c>
      <c r="O46" s="4">
        <v>34855.67</v>
      </c>
      <c r="P46" s="4">
        <f t="shared" si="24"/>
        <v>54009.89</v>
      </c>
      <c r="Q46" s="4">
        <v>39666.11</v>
      </c>
      <c r="R46" s="4">
        <v>3499.95</v>
      </c>
      <c r="S46" s="4">
        <v>10843.83</v>
      </c>
      <c r="T46" s="22">
        <v>44195</v>
      </c>
    </row>
    <row r="47" spans="1:22" s="18" customFormat="1" ht="52.8" x14ac:dyDescent="0.3">
      <c r="A47" s="14" t="s">
        <v>178</v>
      </c>
      <c r="B47" s="14" t="s">
        <v>179</v>
      </c>
      <c r="C47" s="14" t="s">
        <v>180</v>
      </c>
      <c r="D47" s="14" t="s">
        <v>181</v>
      </c>
      <c r="E47" s="14" t="s">
        <v>96</v>
      </c>
      <c r="F47" s="14" t="s">
        <v>161</v>
      </c>
      <c r="G47" s="14" t="s">
        <v>38</v>
      </c>
      <c r="H47" s="4">
        <f t="shared" si="22"/>
        <v>485640.39999999997</v>
      </c>
      <c r="I47" s="4">
        <v>411789.06</v>
      </c>
      <c r="J47" s="4">
        <v>36334.160000000003</v>
      </c>
      <c r="K47" s="4">
        <v>37517.18</v>
      </c>
      <c r="L47" s="4">
        <f t="shared" si="23"/>
        <v>485640.4</v>
      </c>
      <c r="M47" s="4">
        <v>411788.9</v>
      </c>
      <c r="N47" s="4">
        <v>36334.32</v>
      </c>
      <c r="O47" s="4">
        <v>37517.18</v>
      </c>
      <c r="P47" s="4">
        <f t="shared" si="24"/>
        <v>6918.3899999999994</v>
      </c>
      <c r="Q47" s="4">
        <v>3637.22</v>
      </c>
      <c r="R47" s="4">
        <v>320.93</v>
      </c>
      <c r="S47" s="4">
        <v>2960.24</v>
      </c>
      <c r="T47" s="22">
        <v>44164</v>
      </c>
    </row>
    <row r="48" spans="1:22" s="18" customFormat="1" ht="39.6" x14ac:dyDescent="0.3">
      <c r="A48" s="12" t="s">
        <v>182</v>
      </c>
      <c r="B48" s="13" t="s">
        <v>24</v>
      </c>
      <c r="C48" s="14" t="s">
        <v>24</v>
      </c>
      <c r="D48" s="12" t="s">
        <v>183</v>
      </c>
      <c r="E48" s="13" t="s">
        <v>24</v>
      </c>
      <c r="F48" s="13" t="s">
        <v>0</v>
      </c>
      <c r="G48" s="13"/>
      <c r="H48" s="15">
        <f>SUM(I48:K48)</f>
        <v>1988657.7100000002</v>
      </c>
      <c r="I48" s="15">
        <f>SUM(I49:I51)</f>
        <v>1668635.62</v>
      </c>
      <c r="J48" s="15">
        <f t="shared" ref="J48:K48" si="25">SUM(J49:J51)</f>
        <v>147232.55000000005</v>
      </c>
      <c r="K48" s="15">
        <f t="shared" si="25"/>
        <v>172789.54</v>
      </c>
      <c r="L48" s="15">
        <f>SUM(M48:O48)</f>
        <v>2112023.5699999998</v>
      </c>
      <c r="M48" s="15">
        <f>SUM(M49:M51)</f>
        <v>1773496.5999999999</v>
      </c>
      <c r="N48" s="15">
        <f t="shared" ref="N48:O48" si="26">SUM(N49:N51)</f>
        <v>156484.99</v>
      </c>
      <c r="O48" s="15">
        <f t="shared" si="26"/>
        <v>182041.98</v>
      </c>
      <c r="P48" s="15">
        <f>SUM(Q48:S48)</f>
        <v>1988657.71</v>
      </c>
      <c r="Q48" s="15">
        <f>SUM(Q49:Q51)</f>
        <v>1668635.6199999999</v>
      </c>
      <c r="R48" s="15">
        <f t="shared" ref="R48" si="27">SUM(R49:R51)</f>
        <v>147232.54999999999</v>
      </c>
      <c r="S48" s="15">
        <f t="shared" ref="S48" si="28">SUM(S49:S51)</f>
        <v>172789.54</v>
      </c>
      <c r="T48" s="22">
        <v>0</v>
      </c>
    </row>
    <row r="49" spans="1:20" s="18" customFormat="1" ht="52.8" x14ac:dyDescent="0.3">
      <c r="A49" s="14" t="s">
        <v>184</v>
      </c>
      <c r="B49" s="14" t="s">
        <v>185</v>
      </c>
      <c r="C49" s="14" t="s">
        <v>186</v>
      </c>
      <c r="D49" s="14" t="s">
        <v>187</v>
      </c>
      <c r="E49" s="14" t="s">
        <v>188</v>
      </c>
      <c r="F49" s="14" t="s">
        <v>161</v>
      </c>
      <c r="G49" s="14" t="s">
        <v>43</v>
      </c>
      <c r="H49" s="4">
        <f>SUM(I49:K49)</f>
        <v>1286060.7500000002</v>
      </c>
      <c r="I49" s="4">
        <v>1093151.6300000001</v>
      </c>
      <c r="J49" s="4">
        <v>96454.550000000032</v>
      </c>
      <c r="K49" s="4">
        <v>96454.570000000022</v>
      </c>
      <c r="L49" s="4">
        <f>SUM(M49:O49)</f>
        <v>1293732.5699999998</v>
      </c>
      <c r="M49" s="4">
        <v>1099672.68</v>
      </c>
      <c r="N49" s="4">
        <v>97029.94</v>
      </c>
      <c r="O49" s="4">
        <v>97029.95</v>
      </c>
      <c r="P49" s="4">
        <f>SUM(Q49:S49)</f>
        <v>1286060.75</v>
      </c>
      <c r="Q49" s="4">
        <v>1093151.6299999999</v>
      </c>
      <c r="R49" s="4">
        <v>96454.55</v>
      </c>
      <c r="S49" s="4">
        <v>96454.57</v>
      </c>
      <c r="T49" s="22">
        <v>43281</v>
      </c>
    </row>
    <row r="50" spans="1:20" s="18" customFormat="1" ht="52.8" x14ac:dyDescent="0.3">
      <c r="A50" s="14" t="s">
        <v>189</v>
      </c>
      <c r="B50" s="14" t="s">
        <v>190</v>
      </c>
      <c r="C50" s="14" t="s">
        <v>191</v>
      </c>
      <c r="D50" s="14" t="s">
        <v>192</v>
      </c>
      <c r="E50" s="14" t="s">
        <v>36</v>
      </c>
      <c r="F50" s="14" t="s">
        <v>161</v>
      </c>
      <c r="G50" s="14" t="s">
        <v>43</v>
      </c>
      <c r="H50" s="4">
        <f t="shared" ref="H50:H51" si="29">SUM(I50:K50)</f>
        <v>474784</v>
      </c>
      <c r="I50" s="52">
        <v>381842.97</v>
      </c>
      <c r="J50" s="52">
        <v>33692.03</v>
      </c>
      <c r="K50" s="52">
        <v>59249</v>
      </c>
      <c r="L50" s="4">
        <f t="shared" ref="L50:L51" si="30">SUM(M50:O50)</f>
        <v>474784</v>
      </c>
      <c r="M50" s="4">
        <v>381842.97</v>
      </c>
      <c r="N50" s="4">
        <v>33692.03</v>
      </c>
      <c r="O50" s="4">
        <v>59249</v>
      </c>
      <c r="P50" s="4">
        <f t="shared" ref="P50:P51" si="31">SUM(Q50:S50)</f>
        <v>474784</v>
      </c>
      <c r="Q50" s="4">
        <v>381842.97</v>
      </c>
      <c r="R50" s="4">
        <v>33692.03</v>
      </c>
      <c r="S50" s="4">
        <v>59249</v>
      </c>
      <c r="T50" s="22">
        <v>43860</v>
      </c>
    </row>
    <row r="51" spans="1:20" s="18" customFormat="1" ht="52.8" x14ac:dyDescent="0.3">
      <c r="A51" s="14" t="s">
        <v>193</v>
      </c>
      <c r="B51" s="14" t="s">
        <v>194</v>
      </c>
      <c r="C51" s="14" t="s">
        <v>195</v>
      </c>
      <c r="D51" s="14" t="s">
        <v>196</v>
      </c>
      <c r="E51" s="14" t="s">
        <v>83</v>
      </c>
      <c r="F51" s="14" t="s">
        <v>161</v>
      </c>
      <c r="G51" s="14" t="s">
        <v>43</v>
      </c>
      <c r="H51" s="4">
        <f t="shared" si="29"/>
        <v>227812.96</v>
      </c>
      <c r="I51" s="4">
        <v>193641.02</v>
      </c>
      <c r="J51" s="4">
        <v>17085.97</v>
      </c>
      <c r="K51" s="4">
        <v>17085.969999999998</v>
      </c>
      <c r="L51" s="4">
        <f t="shared" si="30"/>
        <v>343507</v>
      </c>
      <c r="M51" s="4">
        <v>291980.95</v>
      </c>
      <c r="N51" s="4">
        <v>25763.02</v>
      </c>
      <c r="O51" s="4">
        <v>25763.03</v>
      </c>
      <c r="P51" s="4">
        <f t="shared" si="31"/>
        <v>227812.96</v>
      </c>
      <c r="Q51" s="4">
        <v>193641.02</v>
      </c>
      <c r="R51" s="4">
        <v>17085.97</v>
      </c>
      <c r="S51" s="4">
        <v>17085.97</v>
      </c>
      <c r="T51" s="22">
        <v>43651</v>
      </c>
    </row>
    <row r="52" spans="1:20" s="18" customFormat="1" ht="66" x14ac:dyDescent="0.3">
      <c r="A52" s="12" t="s">
        <v>197</v>
      </c>
      <c r="B52" s="13" t="s">
        <v>24</v>
      </c>
      <c r="C52" s="14" t="s">
        <v>24</v>
      </c>
      <c r="D52" s="12" t="s">
        <v>198</v>
      </c>
      <c r="E52" s="13" t="s">
        <v>24</v>
      </c>
      <c r="F52" s="13" t="s">
        <v>0</v>
      </c>
      <c r="G52" s="13"/>
      <c r="H52" s="15">
        <f>SUM(I52:K52)</f>
        <v>16338319.140000001</v>
      </c>
      <c r="I52" s="15">
        <f>SUM(I53:I57)</f>
        <v>8972828.7100000009</v>
      </c>
      <c r="J52" s="15">
        <f t="shared" ref="J52:K52" si="32">SUM(J53:J57)</f>
        <v>0</v>
      </c>
      <c r="K52" s="15">
        <f t="shared" si="32"/>
        <v>7365490.4299999997</v>
      </c>
      <c r="L52" s="15">
        <f>SUM(M52:O52)</f>
        <v>16066681.15</v>
      </c>
      <c r="M52" s="15">
        <f>SUM(M53:M57)</f>
        <v>8895439.9900000002</v>
      </c>
      <c r="N52" s="15">
        <f t="shared" ref="N52:O52" si="33">SUM(N53:N57)</f>
        <v>0</v>
      </c>
      <c r="O52" s="15">
        <f t="shared" si="33"/>
        <v>7171241.1600000001</v>
      </c>
      <c r="P52" s="15">
        <f>SUM(Q52:S52)</f>
        <v>11581756.890000001</v>
      </c>
      <c r="Q52" s="15">
        <f>SUM(Q53:Q57)</f>
        <v>6356164.1299999999</v>
      </c>
      <c r="R52" s="15">
        <f t="shared" ref="R52" si="34">SUM(R53:R57)</f>
        <v>0</v>
      </c>
      <c r="S52" s="15">
        <f t="shared" ref="S52" si="35">SUM(S53:S57)</f>
        <v>5225592.76</v>
      </c>
      <c r="T52" s="22">
        <v>0</v>
      </c>
    </row>
    <row r="53" spans="1:20" s="18" customFormat="1" ht="52.8" x14ac:dyDescent="0.3">
      <c r="A53" s="14" t="s">
        <v>199</v>
      </c>
      <c r="B53" s="14" t="s">
        <v>200</v>
      </c>
      <c r="C53" s="14" t="s">
        <v>201</v>
      </c>
      <c r="D53" s="14" t="s">
        <v>202</v>
      </c>
      <c r="E53" s="14" t="s">
        <v>203</v>
      </c>
      <c r="F53" s="14" t="s">
        <v>161</v>
      </c>
      <c r="G53" s="14" t="s">
        <v>38</v>
      </c>
      <c r="H53" s="4">
        <f>SUM(I53:K53)</f>
        <v>2474472.79</v>
      </c>
      <c r="I53" s="4">
        <v>1614228.26</v>
      </c>
      <c r="J53" s="4">
        <v>0</v>
      </c>
      <c r="K53" s="4">
        <v>860244.53</v>
      </c>
      <c r="L53" s="4">
        <f>SUM(M53:O53)</f>
        <v>2473769.1800000002</v>
      </c>
      <c r="M53" s="4">
        <v>1614228.26</v>
      </c>
      <c r="N53" s="4">
        <v>0</v>
      </c>
      <c r="O53" s="4">
        <v>859540.92</v>
      </c>
      <c r="P53" s="4">
        <f>SUM(Q53:S53)</f>
        <v>2368809.2199999997</v>
      </c>
      <c r="Q53" s="4">
        <v>1542916.9</v>
      </c>
      <c r="R53" s="4">
        <v>0</v>
      </c>
      <c r="S53" s="4">
        <v>825892.32</v>
      </c>
      <c r="T53" s="22">
        <v>43922</v>
      </c>
    </row>
    <row r="54" spans="1:20" s="18" customFormat="1" ht="52.8" x14ac:dyDescent="0.3">
      <c r="A54" s="14" t="s">
        <v>204</v>
      </c>
      <c r="B54" s="14" t="s">
        <v>205</v>
      </c>
      <c r="C54" s="14" t="s">
        <v>206</v>
      </c>
      <c r="D54" s="14" t="s">
        <v>207</v>
      </c>
      <c r="E54" s="14" t="s">
        <v>208</v>
      </c>
      <c r="F54" s="14" t="s">
        <v>161</v>
      </c>
      <c r="G54" s="14" t="s">
        <v>38</v>
      </c>
      <c r="H54" s="4">
        <f t="shared" ref="H54:H57" si="36">SUM(I54:K54)</f>
        <v>5706088</v>
      </c>
      <c r="I54" s="4">
        <v>2696984.31</v>
      </c>
      <c r="J54" s="4">
        <v>0</v>
      </c>
      <c r="K54" s="4">
        <v>3009103.69</v>
      </c>
      <c r="L54" s="4">
        <f t="shared" ref="L54:L57" si="37">SUM(M54:O54)</f>
        <v>5574116.3700000001</v>
      </c>
      <c r="M54" s="4">
        <v>2696984.31</v>
      </c>
      <c r="N54" s="4">
        <v>0</v>
      </c>
      <c r="O54" s="4">
        <v>2877132.06</v>
      </c>
      <c r="P54" s="4">
        <f t="shared" ref="P54:P57" si="38">SUM(Q54:S54)</f>
        <v>4973396.09</v>
      </c>
      <c r="Q54" s="4">
        <v>2351020.2599999998</v>
      </c>
      <c r="R54" s="4">
        <v>0</v>
      </c>
      <c r="S54" s="4">
        <v>2622375.83</v>
      </c>
      <c r="T54" s="22">
        <v>44196</v>
      </c>
    </row>
    <row r="55" spans="1:20" s="18" customFormat="1" ht="52.8" x14ac:dyDescent="0.3">
      <c r="A55" s="14" t="s">
        <v>209</v>
      </c>
      <c r="B55" s="14" t="s">
        <v>210</v>
      </c>
      <c r="C55" s="14" t="s">
        <v>211</v>
      </c>
      <c r="D55" s="14" t="s">
        <v>212</v>
      </c>
      <c r="E55" s="14" t="s">
        <v>213</v>
      </c>
      <c r="F55" s="14" t="s">
        <v>37</v>
      </c>
      <c r="G55" s="14" t="s">
        <v>38</v>
      </c>
      <c r="H55" s="4">
        <f t="shared" si="36"/>
        <v>1298773.75</v>
      </c>
      <c r="I55" s="4">
        <v>796102</v>
      </c>
      <c r="J55" s="4">
        <v>0</v>
      </c>
      <c r="K55" s="4">
        <v>502671.75</v>
      </c>
      <c r="L55" s="4">
        <f t="shared" si="37"/>
        <v>1298773.75</v>
      </c>
      <c r="M55" s="4">
        <v>796102</v>
      </c>
      <c r="N55" s="4">
        <v>0</v>
      </c>
      <c r="O55" s="4">
        <v>502671.75</v>
      </c>
      <c r="P55" s="4">
        <f t="shared" si="38"/>
        <v>1253026.56</v>
      </c>
      <c r="Q55" s="4">
        <v>771850.63</v>
      </c>
      <c r="R55" s="4">
        <v>0</v>
      </c>
      <c r="S55" s="4">
        <v>481175.93</v>
      </c>
      <c r="T55" s="22">
        <v>43981</v>
      </c>
    </row>
    <row r="56" spans="1:20" s="18" customFormat="1" ht="52.8" x14ac:dyDescent="0.3">
      <c r="A56" s="14" t="s">
        <v>214</v>
      </c>
      <c r="B56" s="14" t="s">
        <v>215</v>
      </c>
      <c r="C56" s="14" t="s">
        <v>216</v>
      </c>
      <c r="D56" s="14" t="s">
        <v>217</v>
      </c>
      <c r="E56" s="14" t="s">
        <v>218</v>
      </c>
      <c r="F56" s="14" t="s">
        <v>37</v>
      </c>
      <c r="G56" s="14" t="s">
        <v>38</v>
      </c>
      <c r="H56" s="4">
        <f t="shared" si="36"/>
        <v>5287984.5999999996</v>
      </c>
      <c r="I56" s="4">
        <v>2945039.14</v>
      </c>
      <c r="J56" s="4">
        <v>0</v>
      </c>
      <c r="K56" s="4">
        <v>2342945.46</v>
      </c>
      <c r="L56" s="4">
        <f t="shared" si="37"/>
        <v>5149021.8499999996</v>
      </c>
      <c r="M56" s="4">
        <v>2867650.42</v>
      </c>
      <c r="N56" s="4">
        <v>0</v>
      </c>
      <c r="O56" s="4">
        <v>2281371.4300000002</v>
      </c>
      <c r="P56" s="4">
        <f t="shared" si="38"/>
        <v>2844270.13</v>
      </c>
      <c r="Q56" s="4">
        <v>1629765.99</v>
      </c>
      <c r="R56" s="4">
        <v>0</v>
      </c>
      <c r="S56" s="4">
        <v>1214504.1399999999</v>
      </c>
      <c r="T56" s="22">
        <v>44602</v>
      </c>
    </row>
    <row r="57" spans="1:20" s="18" customFormat="1" ht="52.8" x14ac:dyDescent="0.3">
      <c r="A57" s="14" t="s">
        <v>219</v>
      </c>
      <c r="B57" s="14" t="s">
        <v>220</v>
      </c>
      <c r="C57" s="14" t="s">
        <v>221</v>
      </c>
      <c r="D57" s="14" t="s">
        <v>222</v>
      </c>
      <c r="E57" s="14" t="s">
        <v>223</v>
      </c>
      <c r="F57" s="14" t="s">
        <v>37</v>
      </c>
      <c r="G57" s="14" t="s">
        <v>38</v>
      </c>
      <c r="H57" s="4">
        <f t="shared" si="36"/>
        <v>1571000</v>
      </c>
      <c r="I57" s="4">
        <v>920475</v>
      </c>
      <c r="J57" s="4">
        <v>0</v>
      </c>
      <c r="K57" s="4">
        <v>650525</v>
      </c>
      <c r="L57" s="4">
        <f t="shared" si="37"/>
        <v>1571000</v>
      </c>
      <c r="M57" s="4">
        <v>920475</v>
      </c>
      <c r="N57" s="4">
        <v>0</v>
      </c>
      <c r="O57" s="4">
        <v>650525</v>
      </c>
      <c r="P57" s="4">
        <f t="shared" si="38"/>
        <v>142254.88999999998</v>
      </c>
      <c r="Q57" s="4">
        <v>60610.35</v>
      </c>
      <c r="R57" s="4">
        <v>0</v>
      </c>
      <c r="S57" s="4">
        <v>81644.539999999994</v>
      </c>
      <c r="T57" s="22">
        <v>44088</v>
      </c>
    </row>
    <row r="58" spans="1:20" s="18" customFormat="1" ht="39.6" x14ac:dyDescent="0.3">
      <c r="A58" s="12" t="s">
        <v>224</v>
      </c>
      <c r="B58" s="13" t="s">
        <v>24</v>
      </c>
      <c r="C58" s="14" t="s">
        <v>24</v>
      </c>
      <c r="D58" s="12" t="s">
        <v>225</v>
      </c>
      <c r="E58" s="13" t="s">
        <v>24</v>
      </c>
      <c r="F58" s="13" t="s">
        <v>0</v>
      </c>
      <c r="G58" s="13"/>
      <c r="H58" s="15">
        <f>SUM(I58:K58)</f>
        <v>4003261.44</v>
      </c>
      <c r="I58" s="15">
        <f t="shared" ref="I58:K58" si="39">SUM(I59)</f>
        <v>3399493.48</v>
      </c>
      <c r="J58" s="15">
        <f t="shared" si="39"/>
        <v>0</v>
      </c>
      <c r="K58" s="15">
        <f t="shared" si="39"/>
        <v>603767.96</v>
      </c>
      <c r="L58" s="15">
        <f>SUM(M58:O58)</f>
        <v>4003926.7199999997</v>
      </c>
      <c r="M58" s="15">
        <f>SUM(M59)</f>
        <v>3392312.19</v>
      </c>
      <c r="N58" s="15">
        <f t="shared" ref="N58:O58" si="40">SUM(N59)</f>
        <v>0</v>
      </c>
      <c r="O58" s="15">
        <f t="shared" si="40"/>
        <v>611614.53</v>
      </c>
      <c r="P58" s="15">
        <f>SUM(Q58:S58)</f>
        <v>1739448.99</v>
      </c>
      <c r="Q58" s="15">
        <f>SUM(Q59)</f>
        <v>1473741.76</v>
      </c>
      <c r="R58" s="15">
        <f t="shared" ref="R58" si="41">SUM(R59)</f>
        <v>0</v>
      </c>
      <c r="S58" s="15">
        <f t="shared" ref="S58" si="42">SUM(S59)</f>
        <v>265707.23</v>
      </c>
      <c r="T58" s="22">
        <v>0</v>
      </c>
    </row>
    <row r="59" spans="1:20" s="18" customFormat="1" ht="52.8" x14ac:dyDescent="0.3">
      <c r="A59" s="14" t="s">
        <v>226</v>
      </c>
      <c r="B59" s="14" t="s">
        <v>227</v>
      </c>
      <c r="C59" s="14" t="s">
        <v>228</v>
      </c>
      <c r="D59" s="14" t="s">
        <v>229</v>
      </c>
      <c r="E59" s="14" t="s">
        <v>208</v>
      </c>
      <c r="F59" s="14" t="s">
        <v>37</v>
      </c>
      <c r="G59" s="14" t="s">
        <v>38</v>
      </c>
      <c r="H59" s="4">
        <f>SUM(I59:K59)</f>
        <v>4003261.44</v>
      </c>
      <c r="I59" s="4">
        <v>3399493.48</v>
      </c>
      <c r="J59" s="4">
        <v>0</v>
      </c>
      <c r="K59" s="4">
        <v>603767.96</v>
      </c>
      <c r="L59" s="4">
        <f>SUM(M59:O59)</f>
        <v>4003926.7199999997</v>
      </c>
      <c r="M59" s="4">
        <v>3392312.19</v>
      </c>
      <c r="N59" s="4">
        <v>0</v>
      </c>
      <c r="O59" s="4">
        <v>611614.53</v>
      </c>
      <c r="P59" s="4">
        <f>SUM(Q59:S59)</f>
        <v>1739448.99</v>
      </c>
      <c r="Q59" s="4">
        <v>1473741.76</v>
      </c>
      <c r="R59" s="4">
        <v>0</v>
      </c>
      <c r="S59" s="4">
        <v>265707.23</v>
      </c>
      <c r="T59" s="22">
        <v>44346</v>
      </c>
    </row>
    <row r="60" spans="1:20" s="18" customFormat="1" ht="52.8" x14ac:dyDescent="0.3">
      <c r="A60" s="12" t="s">
        <v>230</v>
      </c>
      <c r="B60" s="13" t="s">
        <v>24</v>
      </c>
      <c r="C60" s="14" t="s">
        <v>24</v>
      </c>
      <c r="D60" s="12" t="s">
        <v>231</v>
      </c>
      <c r="E60" s="13" t="s">
        <v>24</v>
      </c>
      <c r="F60" s="13" t="s">
        <v>0</v>
      </c>
      <c r="G60" s="13"/>
      <c r="H60" s="3">
        <f>SUM(I60:K60)</f>
        <v>719317.64941176469</v>
      </c>
      <c r="I60" s="3">
        <f>SUM(I61:I63)</f>
        <v>611420</v>
      </c>
      <c r="J60" s="3">
        <f t="shared" ref="J60:K60" si="43">SUM(J61:J63)</f>
        <v>0</v>
      </c>
      <c r="K60" s="3">
        <f t="shared" si="43"/>
        <v>107897.64941176469</v>
      </c>
      <c r="L60" s="15">
        <f>SUM(M60:O60)</f>
        <v>719317.65</v>
      </c>
      <c r="M60" s="15">
        <f>SUM(M61:M63)</f>
        <v>611420</v>
      </c>
      <c r="N60" s="15">
        <v>0</v>
      </c>
      <c r="O60" s="15">
        <f>SUM(O61:O63)</f>
        <v>107897.65</v>
      </c>
      <c r="P60" s="15">
        <f>SUM(Q60:S60)</f>
        <v>422952.55000000005</v>
      </c>
      <c r="Q60" s="15">
        <f>SUM(Q61:Q63)</f>
        <v>359509.66000000003</v>
      </c>
      <c r="R60" s="15">
        <f t="shared" ref="R60:S60" si="44">SUM(R61:R63)</f>
        <v>0</v>
      </c>
      <c r="S60" s="15">
        <f t="shared" si="44"/>
        <v>63442.89</v>
      </c>
      <c r="T60" s="22">
        <v>0</v>
      </c>
    </row>
    <row r="61" spans="1:20" s="18" customFormat="1" ht="52.8" x14ac:dyDescent="0.3">
      <c r="A61" s="14" t="s">
        <v>232</v>
      </c>
      <c r="B61" s="14" t="s">
        <v>233</v>
      </c>
      <c r="C61" s="14" t="s">
        <v>234</v>
      </c>
      <c r="D61" s="14" t="s">
        <v>235</v>
      </c>
      <c r="E61" s="14" t="s">
        <v>188</v>
      </c>
      <c r="F61" s="14" t="s">
        <v>37</v>
      </c>
      <c r="G61" s="14" t="s">
        <v>38</v>
      </c>
      <c r="H61" s="4">
        <f>SUM(I61:K61)</f>
        <v>208223.5294117647</v>
      </c>
      <c r="I61" s="4">
        <v>176990</v>
      </c>
      <c r="J61" s="4">
        <v>0</v>
      </c>
      <c r="K61" s="4">
        <v>31233.529411764706</v>
      </c>
      <c r="L61" s="4">
        <f>SUM(M61:O61)</f>
        <v>208223.53</v>
      </c>
      <c r="M61" s="4">
        <v>176990</v>
      </c>
      <c r="N61" s="4">
        <v>0</v>
      </c>
      <c r="O61" s="4">
        <v>31233.53</v>
      </c>
      <c r="P61" s="4">
        <f>SUM(Q61:S61)</f>
        <v>143349.11000000002</v>
      </c>
      <c r="Q61" s="4">
        <v>121846.74</v>
      </c>
      <c r="R61" s="4">
        <v>0</v>
      </c>
      <c r="S61" s="4">
        <v>21502.37</v>
      </c>
      <c r="T61" s="22">
        <v>44165</v>
      </c>
    </row>
    <row r="62" spans="1:20" s="18" customFormat="1" ht="41.4" customHeight="1" x14ac:dyDescent="0.3">
      <c r="A62" s="14" t="s">
        <v>236</v>
      </c>
      <c r="B62" s="14" t="s">
        <v>237</v>
      </c>
      <c r="C62" s="14" t="s">
        <v>238</v>
      </c>
      <c r="D62" s="14" t="s">
        <v>239</v>
      </c>
      <c r="E62" s="14" t="s">
        <v>83</v>
      </c>
      <c r="F62" s="14" t="s">
        <v>37</v>
      </c>
      <c r="G62" s="14" t="s">
        <v>43</v>
      </c>
      <c r="H62" s="4">
        <f t="shared" ref="H62:H63" si="45">SUM(I62:K62)</f>
        <v>279603.44</v>
      </c>
      <c r="I62" s="52">
        <v>237662.92</v>
      </c>
      <c r="J62" s="52">
        <v>0</v>
      </c>
      <c r="K62" s="52">
        <v>41940.519999999997</v>
      </c>
      <c r="L62" s="4">
        <f t="shared" ref="L62:L63" si="46">SUM(M62:O62)</f>
        <v>288106</v>
      </c>
      <c r="M62" s="4">
        <v>244890.1</v>
      </c>
      <c r="N62" s="4">
        <v>0</v>
      </c>
      <c r="O62" s="4">
        <v>43215.9</v>
      </c>
      <c r="P62" s="4">
        <f t="shared" ref="P62:P63" si="47">SUM(Q62:S62)</f>
        <v>279603.44</v>
      </c>
      <c r="Q62" s="4">
        <v>237662.92</v>
      </c>
      <c r="R62" s="4">
        <v>0</v>
      </c>
      <c r="S62" s="4">
        <v>41940.519999999997</v>
      </c>
      <c r="T62" s="22">
        <v>43782</v>
      </c>
    </row>
    <row r="63" spans="1:20" s="18" customFormat="1" ht="52.8" x14ac:dyDescent="0.3">
      <c r="A63" s="14" t="s">
        <v>240</v>
      </c>
      <c r="B63" s="14" t="s">
        <v>241</v>
      </c>
      <c r="C63" s="14" t="s">
        <v>242</v>
      </c>
      <c r="D63" s="14" t="s">
        <v>243</v>
      </c>
      <c r="E63" s="14" t="s">
        <v>83</v>
      </c>
      <c r="F63" s="14" t="s">
        <v>37</v>
      </c>
      <c r="G63" s="14" t="s">
        <v>38</v>
      </c>
      <c r="H63" s="4">
        <f t="shared" si="45"/>
        <v>231490.68</v>
      </c>
      <c r="I63" s="52">
        <v>196767.08</v>
      </c>
      <c r="J63" s="52">
        <v>0</v>
      </c>
      <c r="K63" s="52">
        <v>34723.599999999999</v>
      </c>
      <c r="L63" s="4">
        <f t="shared" si="46"/>
        <v>222988.12</v>
      </c>
      <c r="M63" s="4">
        <v>189539.9</v>
      </c>
      <c r="N63" s="4">
        <v>0</v>
      </c>
      <c r="O63" s="4">
        <v>33448.22</v>
      </c>
      <c r="P63" s="4">
        <f t="shared" si="47"/>
        <v>0</v>
      </c>
      <c r="Q63" s="4">
        <v>0</v>
      </c>
      <c r="R63" s="4">
        <v>0</v>
      </c>
      <c r="S63" s="4">
        <v>0</v>
      </c>
      <c r="T63" s="22">
        <v>44426</v>
      </c>
    </row>
    <row r="64" spans="1:20" s="18" customFormat="1" ht="39.6" x14ac:dyDescent="0.3">
      <c r="A64" s="12" t="s">
        <v>244</v>
      </c>
      <c r="B64" s="13" t="s">
        <v>24</v>
      </c>
      <c r="C64" s="14" t="s">
        <v>24</v>
      </c>
      <c r="D64" s="12" t="s">
        <v>245</v>
      </c>
      <c r="E64" s="13" t="s">
        <v>24</v>
      </c>
      <c r="F64" s="13" t="s">
        <v>0</v>
      </c>
      <c r="G64" s="13"/>
      <c r="H64" s="15">
        <f>SUM(I64:K64)</f>
        <v>1917389.78</v>
      </c>
      <c r="I64" s="19">
        <f>SUM(I65:I68)</f>
        <v>1150736.48</v>
      </c>
      <c r="J64" s="19">
        <f t="shared" ref="J64:K64" si="48">SUM(J65:J68)</f>
        <v>0</v>
      </c>
      <c r="K64" s="19">
        <f t="shared" si="48"/>
        <v>766653.3</v>
      </c>
      <c r="L64" s="15">
        <f>SUM(M64:O64)</f>
        <v>1919328.8199999998</v>
      </c>
      <c r="M64" s="15">
        <f>SUM(M65:M68)</f>
        <v>1152683.02</v>
      </c>
      <c r="N64" s="15">
        <f t="shared" ref="N64:O64" si="49">SUM(N65:N68)</f>
        <v>0</v>
      </c>
      <c r="O64" s="15">
        <f t="shared" si="49"/>
        <v>766645.79999999993</v>
      </c>
      <c r="P64" s="15">
        <f>SUM(Q64:S64)</f>
        <v>1508803.9</v>
      </c>
      <c r="Q64" s="15">
        <f>SUM(Q65:Q68)</f>
        <v>887031.87999999989</v>
      </c>
      <c r="R64" s="15">
        <f t="shared" ref="R64" si="50">SUM(R65:R68)</f>
        <v>0</v>
      </c>
      <c r="S64" s="15">
        <f t="shared" ref="S64" si="51">SUM(S65:S68)</f>
        <v>621772.0199999999</v>
      </c>
      <c r="T64" s="22">
        <v>0</v>
      </c>
    </row>
    <row r="65" spans="1:20" s="18" customFormat="1" ht="40.799999999999997" customHeight="1" x14ac:dyDescent="0.3">
      <c r="A65" s="14" t="s">
        <v>246</v>
      </c>
      <c r="B65" s="14" t="s">
        <v>247</v>
      </c>
      <c r="C65" s="14" t="s">
        <v>248</v>
      </c>
      <c r="D65" s="14" t="s">
        <v>249</v>
      </c>
      <c r="E65" s="14" t="s">
        <v>96</v>
      </c>
      <c r="F65" s="14" t="s">
        <v>161</v>
      </c>
      <c r="G65" s="14" t="s">
        <v>43</v>
      </c>
      <c r="H65" s="4">
        <f>SUM(I65:K65)</f>
        <v>340610.29000000004</v>
      </c>
      <c r="I65" s="52">
        <v>289220.39</v>
      </c>
      <c r="J65" s="52">
        <v>0</v>
      </c>
      <c r="K65" s="52">
        <v>51389.9</v>
      </c>
      <c r="L65" s="4">
        <f>SUM(M65:O65)</f>
        <v>342549.33</v>
      </c>
      <c r="M65" s="4">
        <v>291166.93</v>
      </c>
      <c r="N65" s="4">
        <v>0</v>
      </c>
      <c r="O65" s="4">
        <v>51382.400000000001</v>
      </c>
      <c r="P65" s="4">
        <f>SUM(Q65:S65)</f>
        <v>340259.29000000004</v>
      </c>
      <c r="Q65" s="4">
        <v>289220.39</v>
      </c>
      <c r="R65" s="4">
        <v>0</v>
      </c>
      <c r="S65" s="4">
        <v>51038.9</v>
      </c>
      <c r="T65" s="22">
        <v>43737</v>
      </c>
    </row>
    <row r="66" spans="1:20" s="18" customFormat="1" ht="45.6" customHeight="1" x14ac:dyDescent="0.3">
      <c r="A66" s="14" t="s">
        <v>250</v>
      </c>
      <c r="B66" s="14" t="s">
        <v>251</v>
      </c>
      <c r="C66" s="14" t="s">
        <v>252</v>
      </c>
      <c r="D66" s="14" t="s">
        <v>253</v>
      </c>
      <c r="E66" s="14" t="s">
        <v>188</v>
      </c>
      <c r="F66" s="14" t="s">
        <v>161</v>
      </c>
      <c r="G66" s="14" t="s">
        <v>43</v>
      </c>
      <c r="H66" s="4">
        <f t="shared" ref="H66:H68" si="52">SUM(I66:K66)</f>
        <v>783264.16</v>
      </c>
      <c r="I66" s="4">
        <v>299541</v>
      </c>
      <c r="J66" s="4">
        <v>0</v>
      </c>
      <c r="K66" s="4">
        <v>483723.16000000003</v>
      </c>
      <c r="L66" s="4">
        <f t="shared" ref="L66:L68" si="53">SUM(M66:O66)</f>
        <v>783264.15999999992</v>
      </c>
      <c r="M66" s="4">
        <v>299541</v>
      </c>
      <c r="N66" s="4">
        <v>0</v>
      </c>
      <c r="O66" s="4">
        <v>483723.16</v>
      </c>
      <c r="P66" s="4">
        <f t="shared" ref="P66:P68" si="54">SUM(Q66:S66)</f>
        <v>783264.15999999992</v>
      </c>
      <c r="Q66" s="4">
        <v>299540.99999999994</v>
      </c>
      <c r="R66" s="4">
        <v>0</v>
      </c>
      <c r="S66" s="4">
        <v>483723.15999999992</v>
      </c>
      <c r="T66" s="22">
        <v>43572</v>
      </c>
    </row>
    <row r="67" spans="1:20" s="18" customFormat="1" ht="52.8" x14ac:dyDescent="0.3">
      <c r="A67" s="14" t="s">
        <v>254</v>
      </c>
      <c r="B67" s="14" t="s">
        <v>255</v>
      </c>
      <c r="C67" s="14" t="s">
        <v>256</v>
      </c>
      <c r="D67" s="14" t="s">
        <v>257</v>
      </c>
      <c r="E67" s="14" t="s">
        <v>36</v>
      </c>
      <c r="F67" s="14" t="s">
        <v>161</v>
      </c>
      <c r="G67" s="14" t="s">
        <v>38</v>
      </c>
      <c r="H67" s="4">
        <f t="shared" si="52"/>
        <v>308745.98000000004</v>
      </c>
      <c r="I67" s="53">
        <v>262434.09000000003</v>
      </c>
      <c r="J67" s="4">
        <v>0</v>
      </c>
      <c r="K67" s="53">
        <v>46311.89</v>
      </c>
      <c r="L67" s="4">
        <f t="shared" si="53"/>
        <v>308745.98000000004</v>
      </c>
      <c r="M67" s="4">
        <v>262434.09000000003</v>
      </c>
      <c r="N67" s="4">
        <v>0</v>
      </c>
      <c r="O67" s="4">
        <v>46311.89</v>
      </c>
      <c r="P67" s="4">
        <f t="shared" si="54"/>
        <v>259393.25999999998</v>
      </c>
      <c r="Q67" s="4">
        <v>220484.27</v>
      </c>
      <c r="R67" s="4">
        <v>0</v>
      </c>
      <c r="S67" s="4">
        <v>38908.99</v>
      </c>
      <c r="T67" s="22">
        <v>43890</v>
      </c>
    </row>
    <row r="68" spans="1:20" s="18" customFormat="1" ht="52.8" x14ac:dyDescent="0.3">
      <c r="A68" s="14" t="s">
        <v>258</v>
      </c>
      <c r="B68" s="14" t="s">
        <v>259</v>
      </c>
      <c r="C68" s="14" t="s">
        <v>260</v>
      </c>
      <c r="D68" s="14" t="s">
        <v>261</v>
      </c>
      <c r="E68" s="14" t="s">
        <v>83</v>
      </c>
      <c r="F68" s="14" t="s">
        <v>161</v>
      </c>
      <c r="G68" s="14" t="s">
        <v>38</v>
      </c>
      <c r="H68" s="4">
        <f t="shared" si="52"/>
        <v>484769.35</v>
      </c>
      <c r="I68" s="4">
        <v>299541</v>
      </c>
      <c r="J68" s="4">
        <v>0</v>
      </c>
      <c r="K68" s="4">
        <v>185228.35</v>
      </c>
      <c r="L68" s="4">
        <f t="shared" si="53"/>
        <v>484769.35</v>
      </c>
      <c r="M68" s="4">
        <v>299541</v>
      </c>
      <c r="N68" s="4">
        <v>0</v>
      </c>
      <c r="O68" s="4">
        <v>185228.35</v>
      </c>
      <c r="P68" s="4">
        <f t="shared" si="54"/>
        <v>125887.19</v>
      </c>
      <c r="Q68" s="4">
        <v>77786.22</v>
      </c>
      <c r="R68" s="4">
        <v>0</v>
      </c>
      <c r="S68" s="4">
        <v>48100.97</v>
      </c>
      <c r="T68" s="22">
        <v>43890</v>
      </c>
    </row>
    <row r="69" spans="1:20" s="18" customFormat="1" ht="39.6" x14ac:dyDescent="0.3">
      <c r="A69" s="12" t="s">
        <v>262</v>
      </c>
      <c r="B69" s="13" t="s">
        <v>24</v>
      </c>
      <c r="C69" s="14" t="s">
        <v>24</v>
      </c>
      <c r="D69" s="12" t="s">
        <v>263</v>
      </c>
      <c r="E69" s="13" t="s">
        <v>24</v>
      </c>
      <c r="F69" s="13" t="s">
        <v>0</v>
      </c>
      <c r="G69" s="13"/>
      <c r="H69" s="15">
        <f>SUM(I69:K69)</f>
        <v>1424127.6800000002</v>
      </c>
      <c r="I69" s="15">
        <f t="shared" ref="I69:K69" si="55">SUM(I70:I74)</f>
        <v>991724.38</v>
      </c>
      <c r="J69" s="15">
        <f t="shared" si="55"/>
        <v>0</v>
      </c>
      <c r="K69" s="15">
        <f t="shared" si="55"/>
        <v>432403.30000000005</v>
      </c>
      <c r="L69" s="15">
        <f>SUM(M69:O69)</f>
        <v>1424127.6800000002</v>
      </c>
      <c r="M69" s="15">
        <f>SUM(M70:M74)</f>
        <v>991724.38</v>
      </c>
      <c r="N69" s="15">
        <f t="shared" ref="N69:O69" si="56">SUM(N70:N74)</f>
        <v>0</v>
      </c>
      <c r="O69" s="15">
        <f t="shared" si="56"/>
        <v>432403.30000000005</v>
      </c>
      <c r="P69" s="15">
        <f>SUM(Q69:S69)</f>
        <v>1091800.56</v>
      </c>
      <c r="Q69" s="15">
        <f>SUM(Q70:Q74)</f>
        <v>730683.45</v>
      </c>
      <c r="R69" s="15">
        <f t="shared" ref="R69" si="57">SUM(R70:R74)</f>
        <v>0</v>
      </c>
      <c r="S69" s="15">
        <f t="shared" ref="S69" si="58">SUM(S70:S74)</f>
        <v>361117.11000000004</v>
      </c>
      <c r="T69" s="22">
        <v>0</v>
      </c>
    </row>
    <row r="70" spans="1:20" s="18" customFormat="1" ht="52.8" x14ac:dyDescent="0.3">
      <c r="A70" s="14" t="s">
        <v>264</v>
      </c>
      <c r="B70" s="14" t="s">
        <v>265</v>
      </c>
      <c r="C70" s="14" t="s">
        <v>266</v>
      </c>
      <c r="D70" s="14" t="s">
        <v>267</v>
      </c>
      <c r="E70" s="14" t="s">
        <v>188</v>
      </c>
      <c r="F70" s="14" t="s">
        <v>161</v>
      </c>
      <c r="G70" s="14" t="s">
        <v>38</v>
      </c>
      <c r="H70" s="4">
        <f>SUM(I70:K70)</f>
        <v>444560.16000000003</v>
      </c>
      <c r="I70" s="4">
        <v>206056</v>
      </c>
      <c r="J70" s="4">
        <v>0</v>
      </c>
      <c r="K70" s="4">
        <v>238504.16</v>
      </c>
      <c r="L70" s="4">
        <f>SUM(M70:O70)</f>
        <v>444560.16000000003</v>
      </c>
      <c r="M70" s="4">
        <v>206056</v>
      </c>
      <c r="N70" s="4">
        <v>0</v>
      </c>
      <c r="O70" s="4">
        <v>238504.16</v>
      </c>
      <c r="P70" s="4">
        <f>SUM(Q70:S70)</f>
        <v>399330.02</v>
      </c>
      <c r="Q70" s="4">
        <v>185091.6</v>
      </c>
      <c r="R70" s="4">
        <v>0</v>
      </c>
      <c r="S70" s="4">
        <v>214238.42</v>
      </c>
      <c r="T70" s="22">
        <v>44072</v>
      </c>
    </row>
    <row r="71" spans="1:20" s="18" customFormat="1" ht="52.8" x14ac:dyDescent="0.3">
      <c r="A71" s="14" t="s">
        <v>268</v>
      </c>
      <c r="B71" s="14" t="s">
        <v>269</v>
      </c>
      <c r="C71" s="14" t="s">
        <v>270</v>
      </c>
      <c r="D71" s="14" t="s">
        <v>271</v>
      </c>
      <c r="E71" s="14" t="s">
        <v>36</v>
      </c>
      <c r="F71" s="14" t="s">
        <v>37</v>
      </c>
      <c r="G71" s="14" t="s">
        <v>38</v>
      </c>
      <c r="H71" s="4">
        <f t="shared" ref="H71:H74" si="59">SUM(I71:K71)</f>
        <v>297670.41000000003</v>
      </c>
      <c r="I71" s="4">
        <v>206056</v>
      </c>
      <c r="J71" s="4">
        <v>0</v>
      </c>
      <c r="K71" s="4">
        <v>91614.41</v>
      </c>
      <c r="L71" s="4">
        <f t="shared" ref="L71:L74" si="60">SUM(M71:O71)</f>
        <v>297670.41000000003</v>
      </c>
      <c r="M71" s="4">
        <v>206056</v>
      </c>
      <c r="N71" s="4">
        <v>0</v>
      </c>
      <c r="O71" s="4">
        <v>91614.41</v>
      </c>
      <c r="P71" s="4">
        <f t="shared" ref="P71:P74" si="61">SUM(Q71:S71)</f>
        <v>272597.03999999998</v>
      </c>
      <c r="Q71" s="4">
        <v>188699.49</v>
      </c>
      <c r="R71" s="4">
        <v>0</v>
      </c>
      <c r="S71" s="4">
        <v>83897.55</v>
      </c>
      <c r="T71" s="22">
        <v>43890</v>
      </c>
    </row>
    <row r="72" spans="1:20" s="18" customFormat="1" ht="52.8" x14ac:dyDescent="0.3">
      <c r="A72" s="14" t="s">
        <v>272</v>
      </c>
      <c r="B72" s="14" t="s">
        <v>273</v>
      </c>
      <c r="C72" s="14" t="s">
        <v>274</v>
      </c>
      <c r="D72" s="14" t="s">
        <v>275</v>
      </c>
      <c r="E72" s="14" t="s">
        <v>83</v>
      </c>
      <c r="F72" s="14" t="s">
        <v>161</v>
      </c>
      <c r="G72" s="14" t="s">
        <v>38</v>
      </c>
      <c r="H72" s="4">
        <f t="shared" si="59"/>
        <v>242419</v>
      </c>
      <c r="I72" s="4">
        <v>206056</v>
      </c>
      <c r="J72" s="4">
        <v>0</v>
      </c>
      <c r="K72" s="4">
        <v>36363</v>
      </c>
      <c r="L72" s="4">
        <f t="shared" si="60"/>
        <v>242419</v>
      </c>
      <c r="M72" s="4">
        <v>206056</v>
      </c>
      <c r="N72" s="4">
        <v>0</v>
      </c>
      <c r="O72" s="4">
        <v>36363</v>
      </c>
      <c r="P72" s="4">
        <f t="shared" si="61"/>
        <v>174138.93000000002</v>
      </c>
      <c r="Q72" s="4">
        <v>148017.98000000001</v>
      </c>
      <c r="R72" s="4">
        <v>0</v>
      </c>
      <c r="S72" s="4">
        <v>26120.95</v>
      </c>
      <c r="T72" s="22">
        <v>43921</v>
      </c>
    </row>
    <row r="73" spans="1:20" s="18" customFormat="1" ht="52.8" x14ac:dyDescent="0.3">
      <c r="A73" s="14" t="s">
        <v>276</v>
      </c>
      <c r="B73" s="14" t="s">
        <v>277</v>
      </c>
      <c r="C73" s="14" t="s">
        <v>278</v>
      </c>
      <c r="D73" s="14" t="s">
        <v>279</v>
      </c>
      <c r="E73" s="14" t="s">
        <v>66</v>
      </c>
      <c r="F73" s="14" t="s">
        <v>37</v>
      </c>
      <c r="G73" s="14" t="s">
        <v>38</v>
      </c>
      <c r="H73" s="4">
        <f t="shared" si="59"/>
        <v>234872.55</v>
      </c>
      <c r="I73" s="4">
        <v>199641.66</v>
      </c>
      <c r="J73" s="4">
        <v>0</v>
      </c>
      <c r="K73" s="4">
        <v>35230.89</v>
      </c>
      <c r="L73" s="4">
        <f t="shared" si="60"/>
        <v>234872.55</v>
      </c>
      <c r="M73" s="4">
        <v>199641.66</v>
      </c>
      <c r="N73" s="4">
        <v>0</v>
      </c>
      <c r="O73" s="4">
        <v>35230.89</v>
      </c>
      <c r="P73" s="4">
        <f t="shared" si="61"/>
        <v>162090.62</v>
      </c>
      <c r="Q73" s="4">
        <v>137777.01999999999</v>
      </c>
      <c r="R73" s="4">
        <v>0</v>
      </c>
      <c r="S73" s="4">
        <v>24313.599999999999</v>
      </c>
      <c r="T73" s="22">
        <v>44042</v>
      </c>
    </row>
    <row r="74" spans="1:20" s="18" customFormat="1" ht="52.8" x14ac:dyDescent="0.3">
      <c r="A74" s="14" t="s">
        <v>280</v>
      </c>
      <c r="B74" s="14" t="s">
        <v>281</v>
      </c>
      <c r="C74" s="14" t="s">
        <v>282</v>
      </c>
      <c r="D74" s="14" t="s">
        <v>283</v>
      </c>
      <c r="E74" s="14" t="s">
        <v>96</v>
      </c>
      <c r="F74" s="14" t="s">
        <v>37</v>
      </c>
      <c r="G74" s="14" t="s">
        <v>38</v>
      </c>
      <c r="H74" s="4">
        <f t="shared" si="59"/>
        <v>204605.56</v>
      </c>
      <c r="I74" s="4">
        <v>173914.72</v>
      </c>
      <c r="J74" s="4">
        <v>0</v>
      </c>
      <c r="K74" s="4">
        <v>30690.84</v>
      </c>
      <c r="L74" s="4">
        <f t="shared" si="60"/>
        <v>204605.56</v>
      </c>
      <c r="M74" s="4">
        <v>173914.72</v>
      </c>
      <c r="N74" s="4">
        <v>0</v>
      </c>
      <c r="O74" s="4">
        <v>30690.84</v>
      </c>
      <c r="P74" s="4">
        <f t="shared" si="61"/>
        <v>83643.95</v>
      </c>
      <c r="Q74" s="4">
        <v>71097.36</v>
      </c>
      <c r="R74" s="4">
        <v>0</v>
      </c>
      <c r="S74" s="4">
        <v>12546.59</v>
      </c>
      <c r="T74" s="22">
        <v>44011</v>
      </c>
    </row>
    <row r="75" spans="1:20" s="18" customFormat="1" ht="52.8" x14ac:dyDescent="0.3">
      <c r="A75" s="12" t="s">
        <v>284</v>
      </c>
      <c r="B75" s="13" t="s">
        <v>24</v>
      </c>
      <c r="C75" s="14" t="s">
        <v>24</v>
      </c>
      <c r="D75" s="12" t="s">
        <v>285</v>
      </c>
      <c r="E75" s="13" t="s">
        <v>24</v>
      </c>
      <c r="F75" s="13" t="s">
        <v>0</v>
      </c>
      <c r="G75" s="13"/>
      <c r="H75" s="15">
        <f t="shared" ref="H75:H80" si="62">SUM(I75:K75)</f>
        <v>11584433.48</v>
      </c>
      <c r="I75" s="15">
        <f>I76+I79+I92+I86</f>
        <v>8259349.290000001</v>
      </c>
      <c r="J75" s="15">
        <f>J76+J79+J92+J86</f>
        <v>0</v>
      </c>
      <c r="K75" s="15">
        <f>K76+K79+K92+K86</f>
        <v>3325084.19</v>
      </c>
      <c r="L75" s="15">
        <f t="shared" ref="L75:L80" si="63">SUM(M75:O75)</f>
        <v>6895101.5500000007</v>
      </c>
      <c r="M75" s="15">
        <f>M76+M79+M86+M92</f>
        <v>4459729.53</v>
      </c>
      <c r="N75" s="15">
        <f t="shared" ref="N75:O75" si="64">N76+N79+N86+N92</f>
        <v>0</v>
      </c>
      <c r="O75" s="15">
        <f t="shared" si="64"/>
        <v>2435372.02</v>
      </c>
      <c r="P75" s="15">
        <f t="shared" ref="P75:P81" si="65">SUM(Q75:S75)</f>
        <v>4118580.74</v>
      </c>
      <c r="Q75" s="15">
        <f>Q76+Q79+Q86+Q92</f>
        <v>3062063.77</v>
      </c>
      <c r="R75" s="15">
        <f t="shared" ref="R75" si="66">R76+R79+R86+R92</f>
        <v>0</v>
      </c>
      <c r="S75" s="15">
        <f t="shared" ref="S75" si="67">S76+S79+S86+S92</f>
        <v>1056516.97</v>
      </c>
      <c r="T75" s="22">
        <v>0</v>
      </c>
    </row>
    <row r="76" spans="1:20" s="18" customFormat="1" ht="52.8" x14ac:dyDescent="0.3">
      <c r="A76" s="12" t="s">
        <v>286</v>
      </c>
      <c r="B76" s="13" t="s">
        <v>24</v>
      </c>
      <c r="C76" s="14" t="s">
        <v>24</v>
      </c>
      <c r="D76" s="12" t="s">
        <v>287</v>
      </c>
      <c r="E76" s="13" t="s">
        <v>24</v>
      </c>
      <c r="F76" s="13" t="s">
        <v>0</v>
      </c>
      <c r="G76" s="13"/>
      <c r="H76" s="19">
        <f t="shared" si="62"/>
        <v>3250950</v>
      </c>
      <c r="I76" s="19">
        <f>SUM(I77:I78)</f>
        <v>2763272</v>
      </c>
      <c r="J76" s="19">
        <v>0</v>
      </c>
      <c r="K76" s="19">
        <f>SUM(K77:K78)</f>
        <v>487678</v>
      </c>
      <c r="L76" s="15">
        <f t="shared" si="63"/>
        <v>1101545</v>
      </c>
      <c r="M76" s="15">
        <f>SUM(M77:M78)</f>
        <v>762725</v>
      </c>
      <c r="N76" s="15">
        <f t="shared" ref="N76:O76" si="68">SUM(N77:N78)</f>
        <v>0</v>
      </c>
      <c r="O76" s="15">
        <f t="shared" si="68"/>
        <v>338820</v>
      </c>
      <c r="P76" s="15">
        <f t="shared" si="65"/>
        <v>0</v>
      </c>
      <c r="Q76" s="15">
        <f>SUM(Q77:Q78)</f>
        <v>0</v>
      </c>
      <c r="R76" s="15">
        <f t="shared" ref="R76" si="69">SUM(R77:R78)</f>
        <v>0</v>
      </c>
      <c r="S76" s="15">
        <f t="shared" ref="S76" si="70">SUM(S77:S78)</f>
        <v>0</v>
      </c>
      <c r="T76" s="22">
        <v>0</v>
      </c>
    </row>
    <row r="77" spans="1:20" s="18" customFormat="1" ht="69.599999999999994" customHeight="1" x14ac:dyDescent="0.3">
      <c r="A77" s="14" t="s">
        <v>288</v>
      </c>
      <c r="B77" s="14" t="s">
        <v>289</v>
      </c>
      <c r="C77" s="14" t="s">
        <v>290</v>
      </c>
      <c r="D77" s="14" t="s">
        <v>291</v>
      </c>
      <c r="E77" s="14" t="s">
        <v>188</v>
      </c>
      <c r="F77" s="14" t="s">
        <v>161</v>
      </c>
      <c r="G77" s="14" t="s">
        <v>38</v>
      </c>
      <c r="H77" s="4">
        <f t="shared" si="62"/>
        <v>406091</v>
      </c>
      <c r="I77" s="52">
        <v>345177</v>
      </c>
      <c r="J77" s="52">
        <v>0</v>
      </c>
      <c r="K77" s="52">
        <v>60914</v>
      </c>
      <c r="L77" s="4">
        <f t="shared" si="63"/>
        <v>407300</v>
      </c>
      <c r="M77" s="4">
        <v>345177</v>
      </c>
      <c r="N77" s="4">
        <v>0</v>
      </c>
      <c r="O77" s="4">
        <v>62123</v>
      </c>
      <c r="P77" s="4">
        <f t="shared" si="65"/>
        <v>0</v>
      </c>
      <c r="Q77" s="4">
        <v>0</v>
      </c>
      <c r="R77" s="4">
        <v>0</v>
      </c>
      <c r="S77" s="4">
        <v>0</v>
      </c>
      <c r="T77" s="22">
        <v>44499</v>
      </c>
    </row>
    <row r="78" spans="1:20" s="18" customFormat="1" ht="60" customHeight="1" x14ac:dyDescent="0.3">
      <c r="A78" s="14" t="s">
        <v>292</v>
      </c>
      <c r="B78" s="14" t="s">
        <v>293</v>
      </c>
      <c r="C78" s="14" t="s">
        <v>294</v>
      </c>
      <c r="D78" s="14" t="s">
        <v>295</v>
      </c>
      <c r="E78" s="14" t="s">
        <v>36</v>
      </c>
      <c r="F78" s="14" t="s">
        <v>37</v>
      </c>
      <c r="G78" s="14" t="s">
        <v>38</v>
      </c>
      <c r="H78" s="4">
        <f t="shared" si="62"/>
        <v>2844859</v>
      </c>
      <c r="I78" s="52">
        <v>2418095</v>
      </c>
      <c r="J78" s="52">
        <v>0</v>
      </c>
      <c r="K78" s="52">
        <v>426764</v>
      </c>
      <c r="L78" s="4">
        <f t="shared" si="63"/>
        <v>694245</v>
      </c>
      <c r="M78" s="4">
        <v>417548</v>
      </c>
      <c r="N78" s="4">
        <v>0</v>
      </c>
      <c r="O78" s="4">
        <v>276697</v>
      </c>
      <c r="P78" s="4">
        <f t="shared" si="65"/>
        <v>0</v>
      </c>
      <c r="Q78" s="4">
        <v>0</v>
      </c>
      <c r="R78" s="4">
        <v>0</v>
      </c>
      <c r="S78" s="4">
        <v>0</v>
      </c>
      <c r="T78" s="22">
        <v>44315</v>
      </c>
    </row>
    <row r="79" spans="1:20" s="18" customFormat="1" ht="39.6" x14ac:dyDescent="0.3">
      <c r="A79" s="12" t="s">
        <v>296</v>
      </c>
      <c r="B79" s="13" t="s">
        <v>24</v>
      </c>
      <c r="C79" s="14" t="s">
        <v>24</v>
      </c>
      <c r="D79" s="12" t="s">
        <v>297</v>
      </c>
      <c r="E79" s="13" t="s">
        <v>24</v>
      </c>
      <c r="F79" s="13" t="s">
        <v>0</v>
      </c>
      <c r="G79" s="13"/>
      <c r="H79" s="15">
        <f t="shared" si="62"/>
        <v>2034875.31</v>
      </c>
      <c r="I79" s="15">
        <f>SUM(I80:I85)</f>
        <v>1729644.06</v>
      </c>
      <c r="J79" s="15">
        <f t="shared" ref="J79:K79" si="71">SUM(J80:J85)</f>
        <v>0</v>
      </c>
      <c r="K79" s="15">
        <f t="shared" si="71"/>
        <v>305231.25</v>
      </c>
      <c r="L79" s="15">
        <f t="shared" si="63"/>
        <v>50638</v>
      </c>
      <c r="M79" s="15">
        <f>SUM(M80:M85)</f>
        <v>43042.3</v>
      </c>
      <c r="N79" s="15">
        <f t="shared" ref="N79:O79" si="72">SUM(N80:N85)</f>
        <v>0</v>
      </c>
      <c r="O79" s="15">
        <f t="shared" si="72"/>
        <v>7595.7</v>
      </c>
      <c r="P79" s="15">
        <f t="shared" si="65"/>
        <v>50638</v>
      </c>
      <c r="Q79" s="15">
        <f>SUM(Q80:Q85)</f>
        <v>43042.3</v>
      </c>
      <c r="R79" s="15">
        <f t="shared" ref="R79" si="73">SUM(R80:R85)</f>
        <v>0</v>
      </c>
      <c r="S79" s="15">
        <f t="shared" ref="S79" si="74">SUM(S80:S85)</f>
        <v>7595.7</v>
      </c>
      <c r="T79" s="22">
        <v>0</v>
      </c>
    </row>
    <row r="80" spans="1:20" s="18" customFormat="1" ht="45.6" customHeight="1" x14ac:dyDescent="0.3">
      <c r="A80" s="14" t="s">
        <v>298</v>
      </c>
      <c r="B80" s="14" t="s">
        <v>299</v>
      </c>
      <c r="C80" s="14" t="s">
        <v>300</v>
      </c>
      <c r="D80" s="14" t="s">
        <v>301</v>
      </c>
      <c r="E80" s="14" t="s">
        <v>188</v>
      </c>
      <c r="F80" s="14" t="s">
        <v>161</v>
      </c>
      <c r="G80" s="14" t="s">
        <v>302</v>
      </c>
      <c r="H80" s="4">
        <f t="shared" si="62"/>
        <v>1230227</v>
      </c>
      <c r="I80" s="4">
        <v>1045693</v>
      </c>
      <c r="J80" s="4">
        <v>0</v>
      </c>
      <c r="K80" s="4">
        <v>184534</v>
      </c>
      <c r="L80" s="4">
        <f t="shared" si="63"/>
        <v>0</v>
      </c>
      <c r="M80" s="4">
        <v>0</v>
      </c>
      <c r="N80" s="4">
        <v>0</v>
      </c>
      <c r="O80" s="4">
        <v>0</v>
      </c>
      <c r="P80" s="4">
        <f t="shared" si="65"/>
        <v>0</v>
      </c>
      <c r="Q80" s="4">
        <v>0</v>
      </c>
      <c r="R80" s="4">
        <v>0</v>
      </c>
      <c r="S80" s="4">
        <v>0</v>
      </c>
      <c r="T80" s="22">
        <v>44346</v>
      </c>
    </row>
    <row r="81" spans="1:20" s="18" customFormat="1" ht="51.6" customHeight="1" x14ac:dyDescent="0.3">
      <c r="A81" s="14" t="s">
        <v>303</v>
      </c>
      <c r="B81" s="14" t="s">
        <v>304</v>
      </c>
      <c r="C81" s="14" t="s">
        <v>305</v>
      </c>
      <c r="D81" s="14" t="s">
        <v>306</v>
      </c>
      <c r="E81" s="14" t="s">
        <v>188</v>
      </c>
      <c r="F81" s="14" t="s">
        <v>161</v>
      </c>
      <c r="G81" s="14" t="s">
        <v>43</v>
      </c>
      <c r="H81" s="4">
        <f t="shared" ref="H81:H85" si="75">SUM(I81:K81)</f>
        <v>33638</v>
      </c>
      <c r="I81" s="4">
        <v>28592.3</v>
      </c>
      <c r="J81" s="4">
        <v>0</v>
      </c>
      <c r="K81" s="4">
        <v>5045.7</v>
      </c>
      <c r="L81" s="4">
        <f t="shared" ref="L81:L85" si="76">SUM(M81:O81)</f>
        <v>33638</v>
      </c>
      <c r="M81" s="4">
        <v>28592.3</v>
      </c>
      <c r="N81" s="4">
        <v>0</v>
      </c>
      <c r="O81" s="4">
        <v>5045.7</v>
      </c>
      <c r="P81" s="4">
        <f t="shared" si="65"/>
        <v>33638</v>
      </c>
      <c r="Q81" s="4">
        <v>28592.3</v>
      </c>
      <c r="R81" s="4">
        <v>0</v>
      </c>
      <c r="S81" s="4">
        <v>5045.7</v>
      </c>
      <c r="T81" s="22">
        <v>43464</v>
      </c>
    </row>
    <row r="82" spans="1:20" s="18" customFormat="1" ht="42" customHeight="1" x14ac:dyDescent="0.3">
      <c r="A82" s="14" t="s">
        <v>307</v>
      </c>
      <c r="B82" s="14" t="s">
        <v>308</v>
      </c>
      <c r="C82" s="14" t="s">
        <v>309</v>
      </c>
      <c r="D82" s="14" t="s">
        <v>310</v>
      </c>
      <c r="E82" s="14" t="s">
        <v>36</v>
      </c>
      <c r="F82" s="14" t="s">
        <v>37</v>
      </c>
      <c r="G82" s="14" t="s">
        <v>820</v>
      </c>
      <c r="H82" s="4">
        <f t="shared" si="75"/>
        <v>178716.19</v>
      </c>
      <c r="I82" s="4">
        <v>151908.76</v>
      </c>
      <c r="J82" s="4">
        <v>0</v>
      </c>
      <c r="K82" s="4">
        <v>26807.43</v>
      </c>
      <c r="L82" s="4">
        <f t="shared" si="76"/>
        <v>0</v>
      </c>
      <c r="M82" s="4">
        <v>0</v>
      </c>
      <c r="N82" s="4">
        <v>0</v>
      </c>
      <c r="O82" s="4">
        <v>0</v>
      </c>
      <c r="P82" s="4">
        <f t="shared" ref="P82:P85" si="77">SUM(Q82:S82)</f>
        <v>0</v>
      </c>
      <c r="Q82" s="4">
        <v>0</v>
      </c>
      <c r="R82" s="4">
        <v>0</v>
      </c>
      <c r="S82" s="4">
        <v>0</v>
      </c>
      <c r="T82" s="22">
        <v>44003</v>
      </c>
    </row>
    <row r="83" spans="1:20" s="18" customFormat="1" ht="39.6" customHeight="1" x14ac:dyDescent="0.3">
      <c r="A83" s="14" t="s">
        <v>311</v>
      </c>
      <c r="B83" s="14" t="s">
        <v>312</v>
      </c>
      <c r="C83" s="14" t="s">
        <v>313</v>
      </c>
      <c r="D83" s="14" t="s">
        <v>314</v>
      </c>
      <c r="E83" s="14" t="s">
        <v>36</v>
      </c>
      <c r="F83" s="14" t="s">
        <v>161</v>
      </c>
      <c r="G83" s="14" t="s">
        <v>43</v>
      </c>
      <c r="H83" s="4">
        <f t="shared" si="75"/>
        <v>17000</v>
      </c>
      <c r="I83" s="4">
        <v>14450</v>
      </c>
      <c r="J83" s="4">
        <v>0</v>
      </c>
      <c r="K83" s="4">
        <v>2550</v>
      </c>
      <c r="L83" s="4">
        <f t="shared" si="76"/>
        <v>17000</v>
      </c>
      <c r="M83" s="4">
        <v>14450</v>
      </c>
      <c r="N83" s="4">
        <v>0</v>
      </c>
      <c r="O83" s="4">
        <v>2550</v>
      </c>
      <c r="P83" s="4">
        <f t="shared" si="77"/>
        <v>17000</v>
      </c>
      <c r="Q83" s="4">
        <v>14450</v>
      </c>
      <c r="R83" s="4">
        <v>0</v>
      </c>
      <c r="S83" s="4">
        <v>2550</v>
      </c>
      <c r="T83" s="22">
        <v>43100</v>
      </c>
    </row>
    <row r="84" spans="1:20" s="18" customFormat="1" ht="52.8" x14ac:dyDescent="0.3">
      <c r="A84" s="14" t="s">
        <v>315</v>
      </c>
      <c r="B84" s="14" t="s">
        <v>316</v>
      </c>
      <c r="C84" s="14">
        <v>1225</v>
      </c>
      <c r="D84" s="14" t="s">
        <v>317</v>
      </c>
      <c r="E84" s="14" t="s">
        <v>36</v>
      </c>
      <c r="F84" s="14" t="s">
        <v>37</v>
      </c>
      <c r="G84" s="14" t="s">
        <v>822</v>
      </c>
      <c r="H84" s="4">
        <f t="shared" si="75"/>
        <v>290000</v>
      </c>
      <c r="I84" s="4">
        <v>246500</v>
      </c>
      <c r="J84" s="4">
        <v>0</v>
      </c>
      <c r="K84" s="4">
        <v>43500</v>
      </c>
      <c r="L84" s="4">
        <f t="shared" si="76"/>
        <v>0</v>
      </c>
      <c r="M84" s="4">
        <v>0</v>
      </c>
      <c r="N84" s="4">
        <v>0</v>
      </c>
      <c r="O84" s="4">
        <v>0</v>
      </c>
      <c r="P84" s="4">
        <f t="shared" si="77"/>
        <v>0</v>
      </c>
      <c r="Q84" s="4">
        <v>0</v>
      </c>
      <c r="R84" s="4">
        <v>0</v>
      </c>
      <c r="S84" s="4">
        <v>0</v>
      </c>
      <c r="T84" s="22">
        <v>44003</v>
      </c>
    </row>
    <row r="85" spans="1:20" s="18" customFormat="1" ht="39.6" x14ac:dyDescent="0.3">
      <c r="A85" s="14" t="s">
        <v>318</v>
      </c>
      <c r="B85" s="14" t="s">
        <v>319</v>
      </c>
      <c r="C85" s="14">
        <v>1226</v>
      </c>
      <c r="D85" s="69" t="s">
        <v>818</v>
      </c>
      <c r="E85" s="14" t="s">
        <v>36</v>
      </c>
      <c r="F85" s="14" t="s">
        <v>37</v>
      </c>
      <c r="G85" s="14" t="s">
        <v>820</v>
      </c>
      <c r="H85" s="4">
        <f t="shared" si="75"/>
        <v>285294.12</v>
      </c>
      <c r="I85" s="4">
        <v>242500</v>
      </c>
      <c r="J85" s="4">
        <v>0</v>
      </c>
      <c r="K85" s="4">
        <v>42794.12</v>
      </c>
      <c r="L85" s="4">
        <f t="shared" si="76"/>
        <v>0</v>
      </c>
      <c r="M85" s="4">
        <v>0</v>
      </c>
      <c r="N85" s="4">
        <v>0</v>
      </c>
      <c r="O85" s="4">
        <v>0</v>
      </c>
      <c r="P85" s="4">
        <f t="shared" si="77"/>
        <v>0</v>
      </c>
      <c r="Q85" s="4">
        <v>0</v>
      </c>
      <c r="R85" s="4">
        <v>0</v>
      </c>
      <c r="S85" s="4">
        <v>0</v>
      </c>
      <c r="T85" s="22">
        <v>44501</v>
      </c>
    </row>
    <row r="86" spans="1:20" s="18" customFormat="1" ht="39.6" x14ac:dyDescent="0.3">
      <c r="A86" s="12" t="s">
        <v>320</v>
      </c>
      <c r="B86" s="13" t="s">
        <v>24</v>
      </c>
      <c r="C86" s="14">
        <v>0</v>
      </c>
      <c r="D86" s="12" t="s">
        <v>321</v>
      </c>
      <c r="E86" s="13" t="s">
        <v>24</v>
      </c>
      <c r="F86" s="13" t="s">
        <v>0</v>
      </c>
      <c r="G86" s="13"/>
      <c r="H86" s="15">
        <f>SUM(I86:K86)</f>
        <v>715724.14</v>
      </c>
      <c r="I86" s="15">
        <f t="shared" ref="I86:K86" si="78">SUM(I87:I91)</f>
        <v>520000</v>
      </c>
      <c r="J86" s="15">
        <f t="shared" si="78"/>
        <v>0</v>
      </c>
      <c r="K86" s="15">
        <f t="shared" si="78"/>
        <v>195724.14</v>
      </c>
      <c r="L86" s="15">
        <f>SUM(M86:O86)</f>
        <v>722143.03</v>
      </c>
      <c r="M86" s="15">
        <f>SUM(M87:M91)</f>
        <v>494809.8</v>
      </c>
      <c r="N86" s="15">
        <f>SUM(N87:N91)</f>
        <v>0</v>
      </c>
      <c r="O86" s="15">
        <f>SUM(O87:O91)</f>
        <v>227333.22999999998</v>
      </c>
      <c r="P86" s="15">
        <f>SUM(Q86:S86)</f>
        <v>401829.93</v>
      </c>
      <c r="Q86" s="15">
        <f>SUM(Q87:Q91)</f>
        <v>335809.07</v>
      </c>
      <c r="R86" s="15">
        <f t="shared" ref="R86" si="79">SUM(R87)</f>
        <v>0</v>
      </c>
      <c r="S86" s="15">
        <f>SUM(S87:S91)</f>
        <v>66020.86</v>
      </c>
      <c r="T86" s="22">
        <v>0</v>
      </c>
    </row>
    <row r="87" spans="1:20" s="18" customFormat="1" ht="39.6" x14ac:dyDescent="0.3">
      <c r="A87" s="14" t="s">
        <v>322</v>
      </c>
      <c r="B87" s="14" t="s">
        <v>323</v>
      </c>
      <c r="C87" s="14" t="s">
        <v>324</v>
      </c>
      <c r="D87" s="14" t="s">
        <v>325</v>
      </c>
      <c r="E87" s="14" t="s">
        <v>96</v>
      </c>
      <c r="F87" s="14" t="s">
        <v>161</v>
      </c>
      <c r="G87" s="14" t="s">
        <v>38</v>
      </c>
      <c r="H87" s="4">
        <f>SUM(I87:K87)</f>
        <v>198993.74000000002</v>
      </c>
      <c r="I87" s="4">
        <v>169144.67</v>
      </c>
      <c r="J87" s="4">
        <v>0</v>
      </c>
      <c r="K87" s="4">
        <v>29849.07</v>
      </c>
      <c r="L87" s="4">
        <f>SUM(M87:O87)</f>
        <v>196422.49</v>
      </c>
      <c r="M87" s="4">
        <v>166959.10999999999</v>
      </c>
      <c r="N87" s="4">
        <v>0</v>
      </c>
      <c r="O87" s="4">
        <v>29463.38</v>
      </c>
      <c r="P87" s="4">
        <f>SUM(Q87:S87)</f>
        <v>84351.52</v>
      </c>
      <c r="Q87" s="4">
        <v>71691.69</v>
      </c>
      <c r="R87" s="4">
        <v>0</v>
      </c>
      <c r="S87" s="4">
        <v>12659.83</v>
      </c>
      <c r="T87" s="22">
        <v>44164</v>
      </c>
    </row>
    <row r="88" spans="1:20" s="18" customFormat="1" ht="39.6" x14ac:dyDescent="0.3">
      <c r="A88" s="14" t="s">
        <v>326</v>
      </c>
      <c r="B88" s="14" t="s">
        <v>327</v>
      </c>
      <c r="C88" s="14" t="s">
        <v>328</v>
      </c>
      <c r="D88" s="14" t="s">
        <v>329</v>
      </c>
      <c r="E88" s="14" t="s">
        <v>188</v>
      </c>
      <c r="F88" s="14" t="s">
        <v>161</v>
      </c>
      <c r="G88" s="14" t="s">
        <v>43</v>
      </c>
      <c r="H88" s="4">
        <f t="shared" ref="H88:H91" si="80">SUM(I88:K88)</f>
        <v>133670.07</v>
      </c>
      <c r="I88" s="4">
        <v>113619.56</v>
      </c>
      <c r="J88" s="4">
        <v>0</v>
      </c>
      <c r="K88" s="4">
        <v>20050.509999999998</v>
      </c>
      <c r="L88" s="4">
        <f t="shared" ref="L88:L91" si="81">SUM(M88:O88)</f>
        <v>133670.07</v>
      </c>
      <c r="M88" s="4">
        <v>113619.56</v>
      </c>
      <c r="N88" s="4">
        <v>0</v>
      </c>
      <c r="O88" s="4">
        <v>20050.509999999998</v>
      </c>
      <c r="P88" s="4">
        <f t="shared" ref="P88:P91" si="82">SUM(Q88:S88)</f>
        <v>133670.06999999998</v>
      </c>
      <c r="Q88" s="4">
        <v>113619.55999999998</v>
      </c>
      <c r="R88" s="4">
        <v>0</v>
      </c>
      <c r="S88" s="4">
        <v>20050.510000000002</v>
      </c>
      <c r="T88" s="22">
        <v>43410</v>
      </c>
    </row>
    <row r="89" spans="1:20" s="18" customFormat="1" ht="39.6" x14ac:dyDescent="0.3">
      <c r="A89" s="14" t="s">
        <v>330</v>
      </c>
      <c r="B89" s="14" t="s">
        <v>331</v>
      </c>
      <c r="C89" s="14" t="s">
        <v>332</v>
      </c>
      <c r="D89" s="14" t="s">
        <v>333</v>
      </c>
      <c r="E89" s="14" t="s">
        <v>83</v>
      </c>
      <c r="F89" s="14" t="s">
        <v>161</v>
      </c>
      <c r="G89" s="14" t="s">
        <v>43</v>
      </c>
      <c r="H89" s="4">
        <f t="shared" si="80"/>
        <v>84948.28</v>
      </c>
      <c r="I89" s="4">
        <v>66466.77</v>
      </c>
      <c r="J89" s="4">
        <v>0</v>
      </c>
      <c r="K89" s="4">
        <v>18481.510000000002</v>
      </c>
      <c r="L89" s="4">
        <f t="shared" si="81"/>
        <v>93938.42</v>
      </c>
      <c r="M89" s="4">
        <v>73501</v>
      </c>
      <c r="N89" s="4">
        <v>0</v>
      </c>
      <c r="O89" s="4">
        <v>20437.419999999998</v>
      </c>
      <c r="P89" s="4">
        <f t="shared" si="82"/>
        <v>84948.28</v>
      </c>
      <c r="Q89" s="4">
        <v>66466.77</v>
      </c>
      <c r="R89" s="4">
        <v>0</v>
      </c>
      <c r="S89" s="4">
        <v>18481.510000000002</v>
      </c>
      <c r="T89" s="22">
        <v>43553</v>
      </c>
    </row>
    <row r="90" spans="1:20" s="18" customFormat="1" ht="39.6" x14ac:dyDescent="0.3">
      <c r="A90" s="14" t="s">
        <v>334</v>
      </c>
      <c r="B90" s="14" t="s">
        <v>335</v>
      </c>
      <c r="C90" s="14" t="s">
        <v>336</v>
      </c>
      <c r="D90" s="14" t="s">
        <v>337</v>
      </c>
      <c r="E90" s="14" t="s">
        <v>66</v>
      </c>
      <c r="F90" s="14" t="s">
        <v>37</v>
      </c>
      <c r="G90" s="14" t="s">
        <v>43</v>
      </c>
      <c r="H90" s="4">
        <f t="shared" si="80"/>
        <v>98949.56</v>
      </c>
      <c r="I90" s="4">
        <v>84107.13</v>
      </c>
      <c r="J90" s="4">
        <v>0</v>
      </c>
      <c r="K90" s="4">
        <v>14842.43</v>
      </c>
      <c r="L90" s="4">
        <f t="shared" si="81"/>
        <v>98949.56</v>
      </c>
      <c r="M90" s="4">
        <v>84107.13</v>
      </c>
      <c r="N90" s="4">
        <v>0</v>
      </c>
      <c r="O90" s="4">
        <v>14842.43</v>
      </c>
      <c r="P90" s="4">
        <f t="shared" si="82"/>
        <v>98860.06</v>
      </c>
      <c r="Q90" s="4">
        <v>84031.05</v>
      </c>
      <c r="R90" s="4">
        <v>0</v>
      </c>
      <c r="S90" s="4">
        <v>14829.01</v>
      </c>
      <c r="T90" s="22">
        <v>43799</v>
      </c>
    </row>
    <row r="91" spans="1:20" s="18" customFormat="1" ht="46.95" customHeight="1" x14ac:dyDescent="0.3">
      <c r="A91" s="14" t="s">
        <v>338</v>
      </c>
      <c r="B91" s="14" t="s">
        <v>339</v>
      </c>
      <c r="C91" s="14" t="s">
        <v>340</v>
      </c>
      <c r="D91" s="14" t="s">
        <v>341</v>
      </c>
      <c r="E91" s="14" t="s">
        <v>36</v>
      </c>
      <c r="F91" s="14" t="s">
        <v>37</v>
      </c>
      <c r="G91" s="14" t="s">
        <v>38</v>
      </c>
      <c r="H91" s="4">
        <f t="shared" si="80"/>
        <v>199162.49000000002</v>
      </c>
      <c r="I91" s="4">
        <v>86661.87</v>
      </c>
      <c r="J91" s="4">
        <v>0</v>
      </c>
      <c r="K91" s="4">
        <v>112500.62000000002</v>
      </c>
      <c r="L91" s="4">
        <f t="shared" si="81"/>
        <v>199162.49</v>
      </c>
      <c r="M91" s="4">
        <v>56623</v>
      </c>
      <c r="N91" s="4">
        <v>0</v>
      </c>
      <c r="O91" s="4">
        <v>142539.49</v>
      </c>
      <c r="P91" s="4">
        <f t="shared" si="82"/>
        <v>0</v>
      </c>
      <c r="Q91" s="4">
        <v>0</v>
      </c>
      <c r="R91" s="4">
        <v>0</v>
      </c>
      <c r="S91" s="4">
        <v>0</v>
      </c>
      <c r="T91" s="22">
        <v>44134</v>
      </c>
    </row>
    <row r="92" spans="1:20" s="18" customFormat="1" ht="39.6" x14ac:dyDescent="0.3">
      <c r="A92" s="12" t="s">
        <v>342</v>
      </c>
      <c r="B92" s="13" t="s">
        <v>24</v>
      </c>
      <c r="C92" s="14" t="s">
        <v>24</v>
      </c>
      <c r="D92" s="12" t="s">
        <v>343</v>
      </c>
      <c r="E92" s="13" t="s">
        <v>24</v>
      </c>
      <c r="F92" s="13" t="s">
        <v>0</v>
      </c>
      <c r="G92" s="13"/>
      <c r="H92" s="15">
        <f>SUM(I92:K92)</f>
        <v>5582884.0299999993</v>
      </c>
      <c r="I92" s="15">
        <f t="shared" ref="I92:K92" si="83">SUM(I93:I99)</f>
        <v>3246433.23</v>
      </c>
      <c r="J92" s="15">
        <f t="shared" si="83"/>
        <v>0</v>
      </c>
      <c r="K92" s="15">
        <f t="shared" si="83"/>
        <v>2336450.7999999998</v>
      </c>
      <c r="L92" s="15">
        <f>SUM(M92:O92)</f>
        <v>5020775.5200000005</v>
      </c>
      <c r="M92" s="15">
        <f>SUM(M93:M99)</f>
        <v>3159152.43</v>
      </c>
      <c r="N92" s="15">
        <f t="shared" ref="N92:O92" si="84">SUM(N93:N99)</f>
        <v>0</v>
      </c>
      <c r="O92" s="15">
        <f t="shared" si="84"/>
        <v>1861623.09</v>
      </c>
      <c r="P92" s="15">
        <f>SUM(Q92:S92)</f>
        <v>3666112.81</v>
      </c>
      <c r="Q92" s="15">
        <f>SUM(Q93:Q99)</f>
        <v>2683212.4</v>
      </c>
      <c r="R92" s="15">
        <f t="shared" ref="R92" si="85">SUM(R93:R99)</f>
        <v>0</v>
      </c>
      <c r="S92" s="15">
        <f t="shared" ref="S92" si="86">SUM(S93:S99)</f>
        <v>982900.41</v>
      </c>
      <c r="T92" s="22">
        <v>0</v>
      </c>
    </row>
    <row r="93" spans="1:20" s="18" customFormat="1" ht="39.6" x14ac:dyDescent="0.3">
      <c r="A93" s="14" t="s">
        <v>344</v>
      </c>
      <c r="B93" s="14" t="s">
        <v>345</v>
      </c>
      <c r="C93" s="14" t="s">
        <v>346</v>
      </c>
      <c r="D93" s="14" t="s">
        <v>347</v>
      </c>
      <c r="E93" s="14" t="s">
        <v>96</v>
      </c>
      <c r="F93" s="14" t="s">
        <v>161</v>
      </c>
      <c r="G93" s="14" t="s">
        <v>38</v>
      </c>
      <c r="H93" s="4">
        <f>SUM(I93:K93)</f>
        <v>835464</v>
      </c>
      <c r="I93" s="4">
        <v>710144</v>
      </c>
      <c r="J93" s="4">
        <v>0</v>
      </c>
      <c r="K93" s="4">
        <v>125320</v>
      </c>
      <c r="L93" s="4">
        <f>SUM(M93:O93)</f>
        <v>835464</v>
      </c>
      <c r="M93" s="4">
        <v>710144</v>
      </c>
      <c r="N93" s="4">
        <v>0</v>
      </c>
      <c r="O93" s="4">
        <v>125320</v>
      </c>
      <c r="P93" s="4">
        <f>SUM(Q93:S93)</f>
        <v>766350.88</v>
      </c>
      <c r="Q93" s="4">
        <v>651397.88</v>
      </c>
      <c r="R93" s="4">
        <v>0</v>
      </c>
      <c r="S93" s="4">
        <v>114953</v>
      </c>
      <c r="T93" s="22">
        <v>44134</v>
      </c>
    </row>
    <row r="94" spans="1:20" s="18" customFormat="1" ht="39.6" x14ac:dyDescent="0.3">
      <c r="A94" s="14" t="s">
        <v>348</v>
      </c>
      <c r="B94" s="14" t="s">
        <v>349</v>
      </c>
      <c r="C94" s="14" t="s">
        <v>350</v>
      </c>
      <c r="D94" s="14" t="s">
        <v>351</v>
      </c>
      <c r="E94" s="14" t="s">
        <v>188</v>
      </c>
      <c r="F94" s="14" t="s">
        <v>161</v>
      </c>
      <c r="G94" s="14" t="s">
        <v>43</v>
      </c>
      <c r="H94" s="4">
        <f t="shared" ref="H94:H99" si="87">SUM(I94:K94)</f>
        <v>879927.06</v>
      </c>
      <c r="I94" s="4">
        <v>747938</v>
      </c>
      <c r="J94" s="4">
        <v>0</v>
      </c>
      <c r="K94" s="4">
        <v>131989.06</v>
      </c>
      <c r="L94" s="4">
        <f t="shared" ref="L94:L99" si="88">SUM(M94:O94)</f>
        <v>879927.06</v>
      </c>
      <c r="M94" s="4">
        <v>747938</v>
      </c>
      <c r="N94" s="4">
        <v>0</v>
      </c>
      <c r="O94" s="4">
        <v>131989.06</v>
      </c>
      <c r="P94" s="4">
        <f>SUM(Q94:S94)</f>
        <v>879927.06</v>
      </c>
      <c r="Q94" s="4">
        <v>747938</v>
      </c>
      <c r="R94" s="4">
        <v>0</v>
      </c>
      <c r="S94" s="4">
        <v>131989.06</v>
      </c>
      <c r="T94" s="22">
        <v>43447</v>
      </c>
    </row>
    <row r="95" spans="1:20" s="18" customFormat="1" ht="39.6" x14ac:dyDescent="0.3">
      <c r="A95" s="14" t="s">
        <v>352</v>
      </c>
      <c r="B95" s="14" t="s">
        <v>353</v>
      </c>
      <c r="C95" s="14" t="s">
        <v>354</v>
      </c>
      <c r="D95" s="14" t="s">
        <v>355</v>
      </c>
      <c r="E95" s="14" t="s">
        <v>188</v>
      </c>
      <c r="F95" s="14" t="s">
        <v>37</v>
      </c>
      <c r="G95" s="14" t="s">
        <v>38</v>
      </c>
      <c r="H95" s="4">
        <f t="shared" si="87"/>
        <v>1425137.7999999998</v>
      </c>
      <c r="I95" s="4">
        <v>250299.89</v>
      </c>
      <c r="J95" s="4">
        <v>0</v>
      </c>
      <c r="K95" s="4">
        <v>1174837.9099999999</v>
      </c>
      <c r="L95" s="4">
        <f t="shared" si="88"/>
        <v>863029.29</v>
      </c>
      <c r="M95" s="4">
        <v>250299</v>
      </c>
      <c r="N95" s="4">
        <v>0</v>
      </c>
      <c r="O95" s="4">
        <v>612730.29</v>
      </c>
      <c r="P95" s="4">
        <f>SUM(Q95:S95)</f>
        <v>244477.75</v>
      </c>
      <c r="Q95" s="4">
        <v>207580.45</v>
      </c>
      <c r="R95" s="4">
        <v>0</v>
      </c>
      <c r="S95" s="4">
        <v>36897.300000000003</v>
      </c>
      <c r="T95" s="22">
        <v>43890</v>
      </c>
    </row>
    <row r="96" spans="1:20" s="18" customFormat="1" ht="39.6" x14ac:dyDescent="0.3">
      <c r="A96" s="14" t="s">
        <v>356</v>
      </c>
      <c r="B96" s="14" t="s">
        <v>357</v>
      </c>
      <c r="C96" s="14" t="s">
        <v>358</v>
      </c>
      <c r="D96" s="14" t="s">
        <v>359</v>
      </c>
      <c r="E96" s="14" t="s">
        <v>66</v>
      </c>
      <c r="F96" s="14" t="s">
        <v>37</v>
      </c>
      <c r="G96" s="14" t="s">
        <v>38</v>
      </c>
      <c r="H96" s="4">
        <f t="shared" si="87"/>
        <v>274817.98</v>
      </c>
      <c r="I96" s="4">
        <v>200844</v>
      </c>
      <c r="J96" s="4">
        <v>0</v>
      </c>
      <c r="K96" s="4">
        <v>73973.98</v>
      </c>
      <c r="L96" s="4">
        <f t="shared" si="88"/>
        <v>274817.98</v>
      </c>
      <c r="M96" s="4">
        <v>200844</v>
      </c>
      <c r="N96" s="4">
        <v>0</v>
      </c>
      <c r="O96" s="4">
        <v>73973.98</v>
      </c>
      <c r="P96" s="4">
        <f t="shared" ref="P96:P99" si="89">SUM(Q96:S96)</f>
        <v>212632.84000000003</v>
      </c>
      <c r="Q96" s="4">
        <v>155397.51</v>
      </c>
      <c r="R96" s="4">
        <v>0</v>
      </c>
      <c r="S96" s="4">
        <v>57235.33</v>
      </c>
      <c r="T96" s="22">
        <v>43798</v>
      </c>
    </row>
    <row r="97" spans="1:20" s="18" customFormat="1" ht="39.6" x14ac:dyDescent="0.3">
      <c r="A97" s="14" t="s">
        <v>360</v>
      </c>
      <c r="B97" s="14" t="s">
        <v>361</v>
      </c>
      <c r="C97" s="14" t="s">
        <v>362</v>
      </c>
      <c r="D97" s="14" t="s">
        <v>363</v>
      </c>
      <c r="E97" s="14" t="s">
        <v>36</v>
      </c>
      <c r="F97" s="14" t="s">
        <v>161</v>
      </c>
      <c r="G97" s="14" t="s">
        <v>38</v>
      </c>
      <c r="H97" s="4">
        <f t="shared" si="87"/>
        <v>916566.48</v>
      </c>
      <c r="I97" s="4">
        <v>346184.1</v>
      </c>
      <c r="J97" s="4">
        <v>0</v>
      </c>
      <c r="K97" s="4">
        <v>570382.38</v>
      </c>
      <c r="L97" s="4">
        <f t="shared" si="88"/>
        <v>916566.48</v>
      </c>
      <c r="M97" s="4">
        <v>346184.1</v>
      </c>
      <c r="N97" s="4">
        <v>0</v>
      </c>
      <c r="O97" s="4">
        <v>570382.38</v>
      </c>
      <c r="P97" s="4">
        <f t="shared" si="89"/>
        <v>862617.60000000009</v>
      </c>
      <c r="Q97" s="4">
        <v>325807.78999999998</v>
      </c>
      <c r="R97" s="4">
        <v>0</v>
      </c>
      <c r="S97" s="4">
        <v>536809.81000000006</v>
      </c>
      <c r="T97" s="22">
        <v>44225</v>
      </c>
    </row>
    <row r="98" spans="1:20" s="18" customFormat="1" ht="52.8" x14ac:dyDescent="0.3">
      <c r="A98" s="14" t="s">
        <v>364</v>
      </c>
      <c r="B98" s="14" t="s">
        <v>365</v>
      </c>
      <c r="C98" s="14" t="s">
        <v>366</v>
      </c>
      <c r="D98" s="14" t="s">
        <v>367</v>
      </c>
      <c r="E98" s="14" t="s">
        <v>83</v>
      </c>
      <c r="F98" s="14" t="s">
        <v>161</v>
      </c>
      <c r="G98" s="14" t="s">
        <v>38</v>
      </c>
      <c r="H98" s="4">
        <f t="shared" si="87"/>
        <v>930299.22</v>
      </c>
      <c r="I98" s="4">
        <v>790754.34</v>
      </c>
      <c r="J98" s="4">
        <v>0</v>
      </c>
      <c r="K98" s="4">
        <v>139544.88</v>
      </c>
      <c r="L98" s="4">
        <f t="shared" si="88"/>
        <v>930299.22</v>
      </c>
      <c r="M98" s="4">
        <v>790754.33</v>
      </c>
      <c r="N98" s="4">
        <v>0</v>
      </c>
      <c r="O98" s="4">
        <v>139544.89000000001</v>
      </c>
      <c r="P98" s="4">
        <f t="shared" si="89"/>
        <v>700106.68</v>
      </c>
      <c r="Q98" s="4">
        <v>595090.77</v>
      </c>
      <c r="R98" s="4">
        <v>0</v>
      </c>
      <c r="S98" s="4">
        <v>105015.91</v>
      </c>
      <c r="T98" s="22">
        <v>43859</v>
      </c>
    </row>
    <row r="99" spans="1:20" s="18" customFormat="1" ht="39.6" x14ac:dyDescent="0.3">
      <c r="A99" s="14" t="s">
        <v>368</v>
      </c>
      <c r="B99" s="14" t="s">
        <v>369</v>
      </c>
      <c r="C99" s="14" t="s">
        <v>370</v>
      </c>
      <c r="D99" s="14" t="s">
        <v>371</v>
      </c>
      <c r="E99" s="14" t="s">
        <v>36</v>
      </c>
      <c r="F99" s="14" t="s">
        <v>37</v>
      </c>
      <c r="G99" s="14" t="s">
        <v>38</v>
      </c>
      <c r="H99" s="4">
        <f t="shared" si="87"/>
        <v>320671.49</v>
      </c>
      <c r="I99" s="4">
        <v>200268.9</v>
      </c>
      <c r="J99" s="4">
        <v>0</v>
      </c>
      <c r="K99" s="4">
        <v>120402.59</v>
      </c>
      <c r="L99" s="4">
        <f t="shared" si="88"/>
        <v>320671.49</v>
      </c>
      <c r="M99" s="4">
        <v>112989</v>
      </c>
      <c r="N99" s="4">
        <v>0</v>
      </c>
      <c r="O99" s="4">
        <v>207682.49</v>
      </c>
      <c r="P99" s="4">
        <f t="shared" si="89"/>
        <v>0</v>
      </c>
      <c r="Q99" s="4">
        <v>0</v>
      </c>
      <c r="R99" s="4">
        <v>0</v>
      </c>
      <c r="S99" s="4">
        <v>0</v>
      </c>
      <c r="T99" s="22">
        <v>44164</v>
      </c>
    </row>
    <row r="100" spans="1:20" s="18" customFormat="1" ht="26.4" x14ac:dyDescent="0.3">
      <c r="A100" s="12" t="s">
        <v>372</v>
      </c>
      <c r="B100" s="13" t="s">
        <v>24</v>
      </c>
      <c r="C100" s="14" t="s">
        <v>24</v>
      </c>
      <c r="D100" s="12" t="s">
        <v>373</v>
      </c>
      <c r="E100" s="13" t="s">
        <v>24</v>
      </c>
      <c r="F100" s="13" t="s">
        <v>0</v>
      </c>
      <c r="G100" s="13"/>
      <c r="H100" s="15">
        <f>SUM(I100:K100)</f>
        <v>13197072.71882353</v>
      </c>
      <c r="I100" s="15">
        <f t="shared" ref="I100:K100" si="90">I101</f>
        <v>10670360.879999999</v>
      </c>
      <c r="J100" s="15">
        <f t="shared" si="90"/>
        <v>427091.64441176469</v>
      </c>
      <c r="K100" s="15">
        <f t="shared" si="90"/>
        <v>2099620.1944117649</v>
      </c>
      <c r="L100" s="15">
        <f>SUM(M100:O100)</f>
        <v>12322483.540000001</v>
      </c>
      <c r="M100" s="15">
        <f>M101</f>
        <v>10178096.16</v>
      </c>
      <c r="N100" s="15">
        <f t="shared" ref="N100:O100" si="91">N101</f>
        <v>406748.64999999997</v>
      </c>
      <c r="O100" s="15">
        <f t="shared" si="91"/>
        <v>1737638.7299999997</v>
      </c>
      <c r="P100" s="15">
        <f>SUM(Q100:S100)</f>
        <v>8808440.0999999996</v>
      </c>
      <c r="Q100" s="15">
        <f>Q101</f>
        <v>7234052.3899999997</v>
      </c>
      <c r="R100" s="15">
        <f t="shared" ref="R100" si="92">R101</f>
        <v>243457.29</v>
      </c>
      <c r="S100" s="15">
        <f t="shared" ref="S100" si="93">S101</f>
        <v>1330930.42</v>
      </c>
      <c r="T100" s="22">
        <v>0</v>
      </c>
    </row>
    <row r="101" spans="1:20" s="18" customFormat="1" ht="39.6" x14ac:dyDescent="0.3">
      <c r="A101" s="12" t="s">
        <v>374</v>
      </c>
      <c r="B101" s="13" t="s">
        <v>24</v>
      </c>
      <c r="C101" s="14" t="s">
        <v>24</v>
      </c>
      <c r="D101" s="12" t="s">
        <v>375</v>
      </c>
      <c r="E101" s="13" t="s">
        <v>24</v>
      </c>
      <c r="F101" s="13" t="s">
        <v>0</v>
      </c>
      <c r="G101" s="13"/>
      <c r="H101" s="15">
        <f t="shared" ref="H101:H103" si="94">SUM(I101:K101)</f>
        <v>13197072.71882353</v>
      </c>
      <c r="I101" s="15">
        <f t="shared" ref="I101:K101" si="95">I102+I121+I147+I160</f>
        <v>10670360.879999999</v>
      </c>
      <c r="J101" s="15">
        <f t="shared" si="95"/>
        <v>427091.64441176469</v>
      </c>
      <c r="K101" s="15">
        <f t="shared" si="95"/>
        <v>2099620.1944117649</v>
      </c>
      <c r="L101" s="15">
        <f>SUM(M101:O101)</f>
        <v>12322483.540000001</v>
      </c>
      <c r="M101" s="15">
        <f>M102+M121+M147+M160</f>
        <v>10178096.16</v>
      </c>
      <c r="N101" s="15">
        <f t="shared" ref="N101:O101" si="96">N102+N121+N147+N160</f>
        <v>406748.64999999997</v>
      </c>
      <c r="O101" s="15">
        <f t="shared" si="96"/>
        <v>1737638.7299999997</v>
      </c>
      <c r="P101" s="15">
        <f>SUM(Q101:S101)</f>
        <v>8808440.0999999996</v>
      </c>
      <c r="Q101" s="15">
        <f>Q102+Q121+Q147+Q160</f>
        <v>7234052.3899999997</v>
      </c>
      <c r="R101" s="15">
        <f t="shared" ref="R101" si="97">R102+R121+R147+R160</f>
        <v>243457.29</v>
      </c>
      <c r="S101" s="15">
        <f t="shared" ref="S101" si="98">S102+S121+S147+S160</f>
        <v>1330930.42</v>
      </c>
      <c r="T101" s="22">
        <v>0</v>
      </c>
    </row>
    <row r="102" spans="1:20" s="18" customFormat="1" ht="79.2" x14ac:dyDescent="0.3">
      <c r="A102" s="12" t="s">
        <v>376</v>
      </c>
      <c r="B102" s="13" t="s">
        <v>24</v>
      </c>
      <c r="C102" s="14" t="s">
        <v>24</v>
      </c>
      <c r="D102" s="12" t="s">
        <v>377</v>
      </c>
      <c r="E102" s="13" t="s">
        <v>24</v>
      </c>
      <c r="F102" s="13" t="s">
        <v>0</v>
      </c>
      <c r="G102" s="13"/>
      <c r="H102" s="15">
        <f t="shared" si="94"/>
        <v>5308080.9800000004</v>
      </c>
      <c r="I102" s="15">
        <f t="shared" ref="I102:K102" si="99">I103+I109+I115</f>
        <v>4152250</v>
      </c>
      <c r="J102" s="15">
        <f t="shared" si="99"/>
        <v>217507.44999999998</v>
      </c>
      <c r="K102" s="15">
        <f t="shared" si="99"/>
        <v>938323.53000000014</v>
      </c>
      <c r="L102" s="15">
        <f>SUM(M102:O102)</f>
        <v>4687933.7699999996</v>
      </c>
      <c r="M102" s="15">
        <f>M103+M109+M115</f>
        <v>3876260.96</v>
      </c>
      <c r="N102" s="15">
        <f t="shared" ref="N102:O102" si="100">N103+N109+N115</f>
        <v>197767.38</v>
      </c>
      <c r="O102" s="15">
        <f t="shared" si="100"/>
        <v>613905.42999999993</v>
      </c>
      <c r="P102" s="15">
        <f>SUM(Q102:S102)</f>
        <v>3096918.7200000007</v>
      </c>
      <c r="Q102" s="15">
        <f>Q103+Q109+Q115</f>
        <v>2561395.2000000002</v>
      </c>
      <c r="R102" s="15">
        <f t="shared" ref="R102" si="101">R103+R109+R115</f>
        <v>118131.99</v>
      </c>
      <c r="S102" s="15">
        <f t="shared" ref="S102" si="102">S103+S109+S115</f>
        <v>417391.53</v>
      </c>
      <c r="T102" s="22">
        <v>0</v>
      </c>
    </row>
    <row r="103" spans="1:20" s="18" customFormat="1" ht="39.6" x14ac:dyDescent="0.3">
      <c r="A103" s="12" t="s">
        <v>378</v>
      </c>
      <c r="B103" s="13" t="s">
        <v>24</v>
      </c>
      <c r="C103" s="14" t="s">
        <v>24</v>
      </c>
      <c r="D103" s="12" t="s">
        <v>379</v>
      </c>
      <c r="E103" s="13" t="s">
        <v>24</v>
      </c>
      <c r="F103" s="13" t="s">
        <v>0</v>
      </c>
      <c r="G103" s="13"/>
      <c r="H103" s="15">
        <f t="shared" si="94"/>
        <v>1830597.9700000002</v>
      </c>
      <c r="I103" s="19">
        <f>SUM(I104:I108)</f>
        <v>1304769</v>
      </c>
      <c r="J103" s="19">
        <f t="shared" ref="J103:K103" si="103">SUM(J104:J108)</f>
        <v>110398.30999999998</v>
      </c>
      <c r="K103" s="19">
        <f t="shared" si="103"/>
        <v>415430.66000000003</v>
      </c>
      <c r="L103" s="15">
        <f>SUM(M103:O103)</f>
        <v>1255041.82</v>
      </c>
      <c r="M103" s="15">
        <f>SUM(M104:M108)</f>
        <v>1066783</v>
      </c>
      <c r="N103" s="15">
        <f>SUM(N104:N108)</f>
        <v>94130</v>
      </c>
      <c r="O103" s="15">
        <f>SUM(O104:O108)</f>
        <v>94128.82</v>
      </c>
      <c r="P103" s="15">
        <f>SUM(Q103:S103)</f>
        <v>798292.47</v>
      </c>
      <c r="Q103" s="15">
        <f>SUM(Q104:Q108)</f>
        <v>678547.01</v>
      </c>
      <c r="R103" s="15">
        <f>SUM(R104:R108)</f>
        <v>59872.510000000009</v>
      </c>
      <c r="S103" s="15">
        <f>SUM(S104:S108)</f>
        <v>59872.95</v>
      </c>
      <c r="T103" s="22">
        <v>0</v>
      </c>
    </row>
    <row r="104" spans="1:20" s="18" customFormat="1" ht="58.2" customHeight="1" x14ac:dyDescent="0.3">
      <c r="A104" s="14" t="s">
        <v>380</v>
      </c>
      <c r="B104" s="14" t="s">
        <v>381</v>
      </c>
      <c r="C104" s="14" t="s">
        <v>382</v>
      </c>
      <c r="D104" s="14" t="s">
        <v>383</v>
      </c>
      <c r="E104" s="14" t="s">
        <v>96</v>
      </c>
      <c r="F104" s="14" t="s">
        <v>37</v>
      </c>
      <c r="G104" s="14" t="s">
        <v>38</v>
      </c>
      <c r="H104" s="4">
        <f>SUM(I104:K104)</f>
        <v>295969.16000000003</v>
      </c>
      <c r="I104" s="52">
        <v>251574.64</v>
      </c>
      <c r="J104" s="52">
        <v>22196.76</v>
      </c>
      <c r="K104" s="52">
        <v>22197.759999999998</v>
      </c>
      <c r="L104" s="4">
        <f>SUM(M104:O104)</f>
        <v>220453</v>
      </c>
      <c r="M104" s="4">
        <v>187385</v>
      </c>
      <c r="N104" s="4">
        <v>16534</v>
      </c>
      <c r="O104" s="4">
        <v>16534</v>
      </c>
      <c r="P104" s="4">
        <f>SUM(Q104:S104)</f>
        <v>15839.140000000001</v>
      </c>
      <c r="Q104" s="4">
        <v>13463.27</v>
      </c>
      <c r="R104" s="4">
        <v>1187.94</v>
      </c>
      <c r="S104" s="4">
        <v>1187.93</v>
      </c>
      <c r="T104" s="22">
        <v>43981</v>
      </c>
    </row>
    <row r="105" spans="1:20" s="18" customFormat="1" ht="52.8" x14ac:dyDescent="0.3">
      <c r="A105" s="14" t="s">
        <v>384</v>
      </c>
      <c r="B105" s="14" t="s">
        <v>385</v>
      </c>
      <c r="C105" s="14" t="s">
        <v>386</v>
      </c>
      <c r="D105" s="14" t="s">
        <v>387</v>
      </c>
      <c r="E105" s="14" t="s">
        <v>66</v>
      </c>
      <c r="F105" s="14" t="s">
        <v>37</v>
      </c>
      <c r="G105" s="14" t="s">
        <v>43</v>
      </c>
      <c r="H105" s="4">
        <f t="shared" ref="H105:H108" si="104">SUM(I105:K105)</f>
        <v>101939.56</v>
      </c>
      <c r="I105" s="4">
        <v>86648.05</v>
      </c>
      <c r="J105" s="4">
        <v>7646.03</v>
      </c>
      <c r="K105" s="4">
        <v>7645.4800000000005</v>
      </c>
      <c r="L105" s="4">
        <f t="shared" ref="L105:L108" si="105">SUM(M105:O105)</f>
        <v>106845.41</v>
      </c>
      <c r="M105" s="4">
        <v>90818</v>
      </c>
      <c r="N105" s="4">
        <v>8014</v>
      </c>
      <c r="O105" s="4">
        <v>8013.41</v>
      </c>
      <c r="P105" s="4">
        <f t="shared" ref="P105:P107" si="106">SUM(Q105:S105)</f>
        <v>101939.56</v>
      </c>
      <c r="Q105" s="4">
        <v>86648.05</v>
      </c>
      <c r="R105" s="4">
        <v>7646.03</v>
      </c>
      <c r="S105" s="4">
        <v>7645.48</v>
      </c>
      <c r="T105" s="22">
        <v>43663</v>
      </c>
    </row>
    <row r="106" spans="1:20" s="18" customFormat="1" ht="52.8" x14ac:dyDescent="0.3">
      <c r="A106" s="14" t="s">
        <v>388</v>
      </c>
      <c r="B106" s="14" t="s">
        <v>389</v>
      </c>
      <c r="C106" s="14" t="s">
        <v>390</v>
      </c>
      <c r="D106" s="14" t="s">
        <v>391</v>
      </c>
      <c r="E106" s="14" t="s">
        <v>188</v>
      </c>
      <c r="F106" s="14" t="s">
        <v>37</v>
      </c>
      <c r="G106" s="14" t="s">
        <v>38</v>
      </c>
      <c r="H106" s="4">
        <f t="shared" si="104"/>
        <v>1073040.9099999999</v>
      </c>
      <c r="I106" s="52">
        <v>660845.81999999995</v>
      </c>
      <c r="J106" s="52">
        <v>53582.09</v>
      </c>
      <c r="K106" s="52">
        <v>358613</v>
      </c>
      <c r="L106" s="4">
        <f t="shared" si="105"/>
        <v>657021</v>
      </c>
      <c r="M106" s="4">
        <v>558467</v>
      </c>
      <c r="N106" s="4">
        <v>49277</v>
      </c>
      <c r="O106" s="4">
        <v>49277</v>
      </c>
      <c r="P106" s="4">
        <f t="shared" si="106"/>
        <v>320865.43</v>
      </c>
      <c r="Q106" s="4">
        <v>272735.2</v>
      </c>
      <c r="R106" s="4">
        <v>24065.11</v>
      </c>
      <c r="S106" s="4">
        <v>24065.119999999999</v>
      </c>
      <c r="T106" s="22">
        <v>43706</v>
      </c>
    </row>
    <row r="107" spans="1:20" s="18" customFormat="1" ht="52.8" x14ac:dyDescent="0.3">
      <c r="A107" s="14" t="s">
        <v>392</v>
      </c>
      <c r="B107" s="14" t="s">
        <v>393</v>
      </c>
      <c r="C107" s="14" t="s">
        <v>394</v>
      </c>
      <c r="D107" s="14" t="s">
        <v>395</v>
      </c>
      <c r="E107" s="14" t="s">
        <v>36</v>
      </c>
      <c r="F107" s="14" t="s">
        <v>37</v>
      </c>
      <c r="G107" s="14" t="s">
        <v>43</v>
      </c>
      <c r="H107" s="4">
        <f t="shared" si="104"/>
        <v>163871.53</v>
      </c>
      <c r="I107" s="4">
        <v>139290.35</v>
      </c>
      <c r="J107" s="4">
        <v>12290.590000000002</v>
      </c>
      <c r="K107" s="4">
        <v>12290.590000000002</v>
      </c>
      <c r="L107" s="4">
        <f t="shared" si="105"/>
        <v>163877</v>
      </c>
      <c r="M107" s="4">
        <v>139295</v>
      </c>
      <c r="N107" s="4">
        <v>12291</v>
      </c>
      <c r="O107" s="4">
        <v>12291</v>
      </c>
      <c r="P107" s="4">
        <f t="shared" si="106"/>
        <v>163871.53</v>
      </c>
      <c r="Q107" s="4">
        <v>139290.35</v>
      </c>
      <c r="R107" s="4">
        <v>12290.590000000002</v>
      </c>
      <c r="S107" s="4">
        <v>12290.59</v>
      </c>
      <c r="T107" s="22">
        <v>43614</v>
      </c>
    </row>
    <row r="108" spans="1:20" s="18" customFormat="1" ht="52.8" x14ac:dyDescent="0.3">
      <c r="A108" s="14" t="s">
        <v>396</v>
      </c>
      <c r="B108" s="14" t="s">
        <v>397</v>
      </c>
      <c r="C108" s="14" t="s">
        <v>398</v>
      </c>
      <c r="D108" s="14" t="s">
        <v>399</v>
      </c>
      <c r="E108" s="14" t="s">
        <v>83</v>
      </c>
      <c r="F108" s="14" t="s">
        <v>37</v>
      </c>
      <c r="G108" s="14" t="s">
        <v>43</v>
      </c>
      <c r="H108" s="4">
        <f t="shared" si="104"/>
        <v>195776.80999999997</v>
      </c>
      <c r="I108" s="4">
        <v>166410.13999999998</v>
      </c>
      <c r="J108" s="4">
        <v>14682.84</v>
      </c>
      <c r="K108" s="4">
        <v>14683.83</v>
      </c>
      <c r="L108" s="4">
        <f t="shared" si="105"/>
        <v>106845.41</v>
      </c>
      <c r="M108" s="4">
        <v>90818</v>
      </c>
      <c r="N108" s="4">
        <v>8014</v>
      </c>
      <c r="O108" s="4">
        <v>8013.41</v>
      </c>
      <c r="P108" s="4">
        <f>SUM(Q108:S108)</f>
        <v>195776.81</v>
      </c>
      <c r="Q108" s="4">
        <v>166410.14000000001</v>
      </c>
      <c r="R108" s="4">
        <v>14682.84</v>
      </c>
      <c r="S108" s="4">
        <v>14683.83</v>
      </c>
      <c r="T108" s="22">
        <v>43664</v>
      </c>
    </row>
    <row r="109" spans="1:20" s="18" customFormat="1" ht="39.6" x14ac:dyDescent="0.3">
      <c r="A109" s="12" t="s">
        <v>400</v>
      </c>
      <c r="B109" s="13" t="s">
        <v>24</v>
      </c>
      <c r="C109" s="14" t="s">
        <v>24</v>
      </c>
      <c r="D109" s="12" t="s">
        <v>401</v>
      </c>
      <c r="E109" s="13" t="s">
        <v>24</v>
      </c>
      <c r="F109" s="13" t="s">
        <v>0</v>
      </c>
      <c r="G109" s="13"/>
      <c r="H109" s="15">
        <f>SUM(I109:K109)</f>
        <v>1972178.7</v>
      </c>
      <c r="I109" s="19">
        <f>SUM(I110:I114)</f>
        <v>1633571</v>
      </c>
      <c r="J109" s="19">
        <f t="shared" ref="J109:K109" si="107">SUM(J110:J114)</f>
        <v>0</v>
      </c>
      <c r="K109" s="19">
        <f t="shared" si="107"/>
        <v>338607.7</v>
      </c>
      <c r="L109" s="15">
        <f>SUM(M109:O109)</f>
        <v>1973870.18</v>
      </c>
      <c r="M109" s="15">
        <f>SUM(M110:M114)</f>
        <v>1634917.19</v>
      </c>
      <c r="N109" s="15">
        <f t="shared" ref="N109:O109" si="108">SUM(N110:N114)</f>
        <v>0</v>
      </c>
      <c r="O109" s="15">
        <f t="shared" si="108"/>
        <v>338952.99</v>
      </c>
      <c r="P109" s="15">
        <f>SUM(Q109:S109)</f>
        <v>1485200.74</v>
      </c>
      <c r="Q109" s="15">
        <f>SUM(Q110:Q114)</f>
        <v>1222568.94</v>
      </c>
      <c r="R109" s="15">
        <f t="shared" ref="R109" si="109">SUM(R110:R114)</f>
        <v>0</v>
      </c>
      <c r="S109" s="15">
        <f t="shared" ref="S109" si="110">SUM(S110:S114)</f>
        <v>262631.8</v>
      </c>
      <c r="T109" s="22">
        <v>0</v>
      </c>
    </row>
    <row r="110" spans="1:20" s="18" customFormat="1" ht="52.8" x14ac:dyDescent="0.3">
      <c r="A110" s="14" t="s">
        <v>402</v>
      </c>
      <c r="B110" s="14" t="s">
        <v>403</v>
      </c>
      <c r="C110" s="14" t="s">
        <v>404</v>
      </c>
      <c r="D110" s="14" t="s">
        <v>405</v>
      </c>
      <c r="E110" s="14" t="s">
        <v>96</v>
      </c>
      <c r="F110" s="14" t="s">
        <v>37</v>
      </c>
      <c r="G110" s="14" t="s">
        <v>38</v>
      </c>
      <c r="H110" s="4">
        <f>SUM(I110:K110)</f>
        <v>442655.33999999997</v>
      </c>
      <c r="I110" s="52">
        <v>376257.04</v>
      </c>
      <c r="J110" s="52">
        <v>0</v>
      </c>
      <c r="K110" s="52">
        <v>66398.3</v>
      </c>
      <c r="L110" s="4">
        <f>SUM(M110:O110)</f>
        <v>437551</v>
      </c>
      <c r="M110" s="4">
        <v>371918</v>
      </c>
      <c r="N110" s="4">
        <v>0</v>
      </c>
      <c r="O110" s="4">
        <v>65633</v>
      </c>
      <c r="P110" s="4">
        <f>SUM(Q110:S110)</f>
        <v>17111.439999999999</v>
      </c>
      <c r="Q110" s="4">
        <v>14544.71</v>
      </c>
      <c r="R110" s="4">
        <v>0</v>
      </c>
      <c r="S110" s="4">
        <v>2566.73</v>
      </c>
      <c r="T110" s="22">
        <v>43890</v>
      </c>
    </row>
    <row r="111" spans="1:20" s="18" customFormat="1" ht="52.8" x14ac:dyDescent="0.3">
      <c r="A111" s="14" t="s">
        <v>406</v>
      </c>
      <c r="B111" s="14" t="s">
        <v>407</v>
      </c>
      <c r="C111" s="14" t="s">
        <v>408</v>
      </c>
      <c r="D111" s="14" t="s">
        <v>409</v>
      </c>
      <c r="E111" s="14" t="s">
        <v>66</v>
      </c>
      <c r="F111" s="14" t="s">
        <v>37</v>
      </c>
      <c r="G111" s="14" t="s">
        <v>38</v>
      </c>
      <c r="H111" s="4">
        <f t="shared" ref="H111:H114" si="111">SUM(I111:K111)</f>
        <v>856424.87999999989</v>
      </c>
      <c r="I111" s="52">
        <v>685521.19</v>
      </c>
      <c r="J111" s="52">
        <v>0</v>
      </c>
      <c r="K111" s="52">
        <v>170903.69</v>
      </c>
      <c r="L111" s="4">
        <f t="shared" ref="L111:L114" si="112">SUM(M111:O111)</f>
        <v>856424.87999999989</v>
      </c>
      <c r="M111" s="4">
        <v>685521.19</v>
      </c>
      <c r="N111" s="4">
        <v>0</v>
      </c>
      <c r="O111" s="4">
        <v>170903.69</v>
      </c>
      <c r="P111" s="4">
        <f t="shared" ref="P111:P114" si="113">SUM(Q111:S111)</f>
        <v>795567.76</v>
      </c>
      <c r="Q111" s="4">
        <v>636808.4</v>
      </c>
      <c r="R111" s="4">
        <v>0</v>
      </c>
      <c r="S111" s="4">
        <v>158759.35999999999</v>
      </c>
      <c r="T111" s="22">
        <v>43921</v>
      </c>
    </row>
    <row r="112" spans="1:20" s="18" customFormat="1" ht="34.950000000000003" customHeight="1" x14ac:dyDescent="0.3">
      <c r="A112" s="14" t="s">
        <v>410</v>
      </c>
      <c r="B112" s="14" t="s">
        <v>411</v>
      </c>
      <c r="C112" s="14" t="s">
        <v>412</v>
      </c>
      <c r="D112" s="14" t="s">
        <v>413</v>
      </c>
      <c r="E112" s="14" t="s">
        <v>188</v>
      </c>
      <c r="F112" s="14" t="s">
        <v>37</v>
      </c>
      <c r="G112" s="14" t="s">
        <v>43</v>
      </c>
      <c r="H112" s="4">
        <f t="shared" si="111"/>
        <v>392173.8</v>
      </c>
      <c r="I112" s="52">
        <v>333433.96999999997</v>
      </c>
      <c r="J112" s="52">
        <v>0</v>
      </c>
      <c r="K112" s="52">
        <v>58739.83</v>
      </c>
      <c r="L112" s="4">
        <f t="shared" si="112"/>
        <v>397378</v>
      </c>
      <c r="M112" s="4">
        <v>337771</v>
      </c>
      <c r="N112" s="4">
        <v>0</v>
      </c>
      <c r="O112" s="4">
        <v>59607</v>
      </c>
      <c r="P112" s="4">
        <f t="shared" si="113"/>
        <v>391596.86000000004</v>
      </c>
      <c r="Q112" s="4">
        <v>332857.03000000003</v>
      </c>
      <c r="R112" s="4">
        <v>0</v>
      </c>
      <c r="S112" s="4">
        <v>58739.83</v>
      </c>
      <c r="T112" s="22">
        <v>43737</v>
      </c>
    </row>
    <row r="113" spans="1:20" s="18" customFormat="1" ht="52.8" x14ac:dyDescent="0.3">
      <c r="A113" s="14" t="s">
        <v>414</v>
      </c>
      <c r="B113" s="14" t="s">
        <v>415</v>
      </c>
      <c r="C113" s="14" t="s">
        <v>416</v>
      </c>
      <c r="D113" s="14" t="s">
        <v>417</v>
      </c>
      <c r="E113" s="14" t="s">
        <v>36</v>
      </c>
      <c r="F113" s="14" t="s">
        <v>37</v>
      </c>
      <c r="G113" s="14" t="s">
        <v>43</v>
      </c>
      <c r="H113" s="4">
        <f t="shared" si="111"/>
        <v>145110.69</v>
      </c>
      <c r="I113" s="52">
        <v>122917.81000000001</v>
      </c>
      <c r="J113" s="52">
        <v>0</v>
      </c>
      <c r="K113" s="52">
        <v>22192.880000000001</v>
      </c>
      <c r="L113" s="4">
        <f t="shared" si="112"/>
        <v>146702.29999999999</v>
      </c>
      <c r="M113" s="4">
        <v>124266</v>
      </c>
      <c r="N113" s="4">
        <v>0</v>
      </c>
      <c r="O113" s="4">
        <v>22436.3</v>
      </c>
      <c r="P113" s="4">
        <f t="shared" si="113"/>
        <v>145110.69</v>
      </c>
      <c r="Q113" s="4">
        <v>122917.81</v>
      </c>
      <c r="R113" s="4">
        <v>0</v>
      </c>
      <c r="S113" s="4">
        <v>22192.880000000001</v>
      </c>
      <c r="T113" s="22">
        <v>43649</v>
      </c>
    </row>
    <row r="114" spans="1:20" s="18" customFormat="1" ht="52.8" x14ac:dyDescent="0.3">
      <c r="A114" s="14" t="s">
        <v>418</v>
      </c>
      <c r="B114" s="14" t="s">
        <v>419</v>
      </c>
      <c r="C114" s="14" t="s">
        <v>420</v>
      </c>
      <c r="D114" s="14" t="s">
        <v>421</v>
      </c>
      <c r="E114" s="14" t="s">
        <v>422</v>
      </c>
      <c r="F114" s="14" t="s">
        <v>37</v>
      </c>
      <c r="G114" s="14" t="s">
        <v>43</v>
      </c>
      <c r="H114" s="4">
        <f t="shared" si="111"/>
        <v>135813.99000000002</v>
      </c>
      <c r="I114" s="52">
        <v>115440.99000000002</v>
      </c>
      <c r="J114" s="52">
        <v>0</v>
      </c>
      <c r="K114" s="52">
        <v>20373</v>
      </c>
      <c r="L114" s="4">
        <f t="shared" si="112"/>
        <v>135814</v>
      </c>
      <c r="M114" s="4">
        <v>115441</v>
      </c>
      <c r="N114" s="4">
        <v>0</v>
      </c>
      <c r="O114" s="4">
        <v>20373</v>
      </c>
      <c r="P114" s="4">
        <f t="shared" si="113"/>
        <v>135813.99000000002</v>
      </c>
      <c r="Q114" s="4">
        <v>115440.99000000002</v>
      </c>
      <c r="R114" s="4">
        <v>0</v>
      </c>
      <c r="S114" s="4">
        <v>20373</v>
      </c>
      <c r="T114" s="22">
        <v>43557</v>
      </c>
    </row>
    <row r="115" spans="1:20" s="18" customFormat="1" ht="39.6" x14ac:dyDescent="0.3">
      <c r="A115" s="12" t="s">
        <v>423</v>
      </c>
      <c r="B115" s="13" t="s">
        <v>24</v>
      </c>
      <c r="C115" s="14" t="s">
        <v>24</v>
      </c>
      <c r="D115" s="12" t="s">
        <v>424</v>
      </c>
      <c r="E115" s="13" t="s">
        <v>24</v>
      </c>
      <c r="F115" s="13" t="s">
        <v>0</v>
      </c>
      <c r="G115" s="13"/>
      <c r="H115" s="15">
        <f>SUM(I115:K115)</f>
        <v>1505304.3099999998</v>
      </c>
      <c r="I115" s="15">
        <f t="shared" ref="I115:K115" si="114">SUM(I116:I120)</f>
        <v>1213910</v>
      </c>
      <c r="J115" s="15">
        <f t="shared" si="114"/>
        <v>107109.14</v>
      </c>
      <c r="K115" s="15">
        <f t="shared" si="114"/>
        <v>184285.17</v>
      </c>
      <c r="L115" s="15">
        <f>SUM(M115:O115)</f>
        <v>1459021.77</v>
      </c>
      <c r="M115" s="15">
        <f>SUM(M116:M120)</f>
        <v>1174560.77</v>
      </c>
      <c r="N115" s="15">
        <f t="shared" ref="N115:O115" si="115">SUM(N116:N120)</f>
        <v>103637.38</v>
      </c>
      <c r="O115" s="15">
        <f t="shared" si="115"/>
        <v>180823.62</v>
      </c>
      <c r="P115" s="15">
        <f>SUM(Q115:S115)</f>
        <v>813425.51</v>
      </c>
      <c r="Q115" s="15">
        <f>SUM(Q116:Q120)</f>
        <v>660279.25</v>
      </c>
      <c r="R115" s="15">
        <f t="shared" ref="R115" si="116">SUM(R116:R120)</f>
        <v>58259.479999999996</v>
      </c>
      <c r="S115" s="15">
        <f t="shared" ref="S115" si="117">SUM(S116:S120)</f>
        <v>94886.78</v>
      </c>
      <c r="T115" s="22">
        <v>0</v>
      </c>
    </row>
    <row r="116" spans="1:20" s="18" customFormat="1" ht="52.8" x14ac:dyDescent="0.3">
      <c r="A116" s="14" t="s">
        <v>425</v>
      </c>
      <c r="B116" s="14" t="s">
        <v>426</v>
      </c>
      <c r="C116" s="14" t="s">
        <v>427</v>
      </c>
      <c r="D116" s="14" t="s">
        <v>428</v>
      </c>
      <c r="E116" s="14" t="s">
        <v>96</v>
      </c>
      <c r="F116" s="14" t="s">
        <v>37</v>
      </c>
      <c r="G116" s="14" t="s">
        <v>38</v>
      </c>
      <c r="H116" s="4">
        <f>SUM(I116:K116)</f>
        <v>370000</v>
      </c>
      <c r="I116" s="4">
        <v>287307</v>
      </c>
      <c r="J116" s="4">
        <v>25351</v>
      </c>
      <c r="K116" s="4">
        <v>57342</v>
      </c>
      <c r="L116" s="4">
        <f>SUM(M116:O116)</f>
        <v>370000</v>
      </c>
      <c r="M116" s="4">
        <v>287307</v>
      </c>
      <c r="N116" s="4">
        <v>25351</v>
      </c>
      <c r="O116" s="4">
        <v>57342</v>
      </c>
      <c r="P116" s="4">
        <f>SUM(Q116:S116)</f>
        <v>24053.58</v>
      </c>
      <c r="Q116" s="4">
        <v>18677.73</v>
      </c>
      <c r="R116" s="4">
        <v>1648.06</v>
      </c>
      <c r="S116" s="4">
        <v>3727.79</v>
      </c>
      <c r="T116" s="22">
        <v>43859</v>
      </c>
    </row>
    <row r="117" spans="1:20" s="18" customFormat="1" ht="52.8" x14ac:dyDescent="0.3">
      <c r="A117" s="14" t="s">
        <v>429</v>
      </c>
      <c r="B117" s="14" t="s">
        <v>430</v>
      </c>
      <c r="C117" s="14" t="s">
        <v>431</v>
      </c>
      <c r="D117" s="14" t="s">
        <v>432</v>
      </c>
      <c r="E117" s="14" t="s">
        <v>66</v>
      </c>
      <c r="F117" s="14" t="s">
        <v>37</v>
      </c>
      <c r="G117" s="14" t="s">
        <v>38</v>
      </c>
      <c r="H117" s="4">
        <f t="shared" ref="H117:H120" si="118">SUM(I117:K117)</f>
        <v>597456.88</v>
      </c>
      <c r="I117" s="4">
        <v>494007</v>
      </c>
      <c r="J117" s="4">
        <v>43588</v>
      </c>
      <c r="K117" s="4">
        <v>59861.88</v>
      </c>
      <c r="L117" s="4">
        <f t="shared" ref="L117:L120" si="119">SUM(M117:O117)</f>
        <v>597456.88</v>
      </c>
      <c r="M117" s="4">
        <v>494007</v>
      </c>
      <c r="N117" s="4">
        <v>43588</v>
      </c>
      <c r="O117" s="4">
        <v>59861.88</v>
      </c>
      <c r="P117" s="4">
        <f t="shared" ref="P117:P120" si="120">SUM(Q117:S117)</f>
        <v>426846.88</v>
      </c>
      <c r="Q117" s="4">
        <v>352938.18</v>
      </c>
      <c r="R117" s="4">
        <v>31141</v>
      </c>
      <c r="S117" s="4">
        <v>42767.7</v>
      </c>
      <c r="T117" s="22">
        <v>43981</v>
      </c>
    </row>
    <row r="118" spans="1:20" s="18" customFormat="1" ht="52.8" x14ac:dyDescent="0.3">
      <c r="A118" s="14" t="s">
        <v>433</v>
      </c>
      <c r="B118" s="14" t="s">
        <v>434</v>
      </c>
      <c r="C118" s="14" t="s">
        <v>435</v>
      </c>
      <c r="D118" s="14" t="s">
        <v>436</v>
      </c>
      <c r="E118" s="14" t="s">
        <v>188</v>
      </c>
      <c r="F118" s="14" t="s">
        <v>37</v>
      </c>
      <c r="G118" s="14" t="s">
        <v>38</v>
      </c>
      <c r="H118" s="4">
        <f t="shared" si="118"/>
        <v>181986</v>
      </c>
      <c r="I118" s="4">
        <v>154688</v>
      </c>
      <c r="J118" s="4">
        <v>13649</v>
      </c>
      <c r="K118" s="4">
        <v>13649</v>
      </c>
      <c r="L118" s="4">
        <f t="shared" si="119"/>
        <v>181986</v>
      </c>
      <c r="M118" s="4">
        <v>154688</v>
      </c>
      <c r="N118" s="4">
        <v>13649</v>
      </c>
      <c r="O118" s="4">
        <v>13649</v>
      </c>
      <c r="P118" s="4">
        <f t="shared" si="120"/>
        <v>92591.030000000013</v>
      </c>
      <c r="Q118" s="4">
        <v>78702.320000000007</v>
      </c>
      <c r="R118" s="4">
        <v>6944.35</v>
      </c>
      <c r="S118" s="4">
        <v>6944.36</v>
      </c>
      <c r="T118" s="22">
        <v>43890</v>
      </c>
    </row>
    <row r="119" spans="1:20" s="18" customFormat="1" ht="52.8" x14ac:dyDescent="0.3">
      <c r="A119" s="14" t="s">
        <v>437</v>
      </c>
      <c r="B119" s="14" t="s">
        <v>438</v>
      </c>
      <c r="C119" s="14" t="s">
        <v>439</v>
      </c>
      <c r="D119" s="14" t="s">
        <v>440</v>
      </c>
      <c r="E119" s="14" t="s">
        <v>36</v>
      </c>
      <c r="F119" s="14" t="s">
        <v>37</v>
      </c>
      <c r="G119" s="14" t="s">
        <v>38</v>
      </c>
      <c r="H119" s="4">
        <f t="shared" si="118"/>
        <v>176024.68</v>
      </c>
      <c r="I119" s="4">
        <v>125046.77</v>
      </c>
      <c r="J119" s="4">
        <v>11033.38</v>
      </c>
      <c r="K119" s="4">
        <v>39944.53</v>
      </c>
      <c r="L119" s="4">
        <f t="shared" si="119"/>
        <v>176024.68</v>
      </c>
      <c r="M119" s="4">
        <v>125046.77</v>
      </c>
      <c r="N119" s="4">
        <v>11033.38</v>
      </c>
      <c r="O119" s="4">
        <v>39944.53</v>
      </c>
      <c r="P119" s="4">
        <f t="shared" si="120"/>
        <v>139492.25</v>
      </c>
      <c r="Q119" s="4">
        <v>99094.38</v>
      </c>
      <c r="R119" s="4">
        <v>8743.49</v>
      </c>
      <c r="S119" s="4">
        <v>31654.38</v>
      </c>
      <c r="T119" s="22">
        <v>43890</v>
      </c>
    </row>
    <row r="120" spans="1:20" s="18" customFormat="1" ht="52.8" x14ac:dyDescent="0.3">
      <c r="A120" s="14" t="s">
        <v>441</v>
      </c>
      <c r="B120" s="14" t="s">
        <v>442</v>
      </c>
      <c r="C120" s="14" t="s">
        <v>443</v>
      </c>
      <c r="D120" s="14" t="s">
        <v>444</v>
      </c>
      <c r="E120" s="14" t="s">
        <v>83</v>
      </c>
      <c r="F120" s="14" t="s">
        <v>37</v>
      </c>
      <c r="G120" s="14" t="s">
        <v>38</v>
      </c>
      <c r="H120" s="4">
        <f t="shared" si="118"/>
        <v>179836.75000000003</v>
      </c>
      <c r="I120" s="4">
        <v>152861.23000000001</v>
      </c>
      <c r="J120" s="4">
        <v>13487.76</v>
      </c>
      <c r="K120" s="4">
        <v>13487.76</v>
      </c>
      <c r="L120" s="4">
        <f t="shared" si="119"/>
        <v>133554.21</v>
      </c>
      <c r="M120" s="4">
        <v>113512</v>
      </c>
      <c r="N120" s="4">
        <v>10016</v>
      </c>
      <c r="O120" s="4">
        <v>10026.209999999999</v>
      </c>
      <c r="P120" s="4">
        <f t="shared" si="120"/>
        <v>130441.77</v>
      </c>
      <c r="Q120" s="4">
        <v>110866.64</v>
      </c>
      <c r="R120" s="4">
        <v>9782.58</v>
      </c>
      <c r="S120" s="4">
        <v>9792.5499999999993</v>
      </c>
      <c r="T120" s="22">
        <v>43829</v>
      </c>
    </row>
    <row r="121" spans="1:20" s="18" customFormat="1" ht="79.2" x14ac:dyDescent="0.3">
      <c r="A121" s="12" t="s">
        <v>445</v>
      </c>
      <c r="B121" s="13" t="s">
        <v>24</v>
      </c>
      <c r="C121" s="14" t="s">
        <v>24</v>
      </c>
      <c r="D121" s="12" t="s">
        <v>446</v>
      </c>
      <c r="E121" s="13" t="s">
        <v>24</v>
      </c>
      <c r="F121" s="13" t="s">
        <v>0</v>
      </c>
      <c r="G121" s="13"/>
      <c r="H121" s="15">
        <f>SUM(I121:K121)</f>
        <v>2534078.2888235296</v>
      </c>
      <c r="I121" s="15">
        <f t="shared" ref="I121:J121" si="121">I122+I135+I141</f>
        <v>2131125.8600000003</v>
      </c>
      <c r="J121" s="15">
        <f t="shared" si="121"/>
        <v>187636.3444117647</v>
      </c>
      <c r="K121" s="15">
        <f>K122+K135+K141</f>
        <v>215316.08441176472</v>
      </c>
      <c r="L121" s="15">
        <f>SUM(M121:O121)</f>
        <v>2526039.12</v>
      </c>
      <c r="M121" s="15">
        <f>M122+M135+M141</f>
        <v>2124292.5700000003</v>
      </c>
      <c r="N121" s="15">
        <f t="shared" ref="N121:O121" si="122">N122+N135+N141</f>
        <v>187033.41999999998</v>
      </c>
      <c r="O121" s="15">
        <f t="shared" si="122"/>
        <v>214713.13000000003</v>
      </c>
      <c r="P121" s="15">
        <f>SUM(Q121:S121)</f>
        <v>1413255.1799999997</v>
      </c>
      <c r="Q121" s="15">
        <f>Q122+Q135+Q141</f>
        <v>1183657.7899999998</v>
      </c>
      <c r="R121" s="15">
        <f t="shared" ref="R121" si="123">R122+R135+R141</f>
        <v>103377.45000000001</v>
      </c>
      <c r="S121" s="15">
        <f t="shared" ref="S121" si="124">S122+S135+S141</f>
        <v>126219.94</v>
      </c>
      <c r="T121" s="22">
        <v>0</v>
      </c>
    </row>
    <row r="122" spans="1:20" s="18" customFormat="1" ht="66" x14ac:dyDescent="0.3">
      <c r="A122" s="12" t="s">
        <v>447</v>
      </c>
      <c r="B122" s="13" t="s">
        <v>24</v>
      </c>
      <c r="C122" s="14" t="s">
        <v>24</v>
      </c>
      <c r="D122" s="12" t="s">
        <v>448</v>
      </c>
      <c r="E122" s="13" t="s">
        <v>24</v>
      </c>
      <c r="F122" s="13" t="s">
        <v>0</v>
      </c>
      <c r="G122" s="13"/>
      <c r="H122" s="15">
        <f>SUM(I122:K122)</f>
        <v>1473880.5688235294</v>
      </c>
      <c r="I122" s="19">
        <f t="shared" ref="I122:J122" si="125">SUM(I123:I134)</f>
        <v>1230628.31</v>
      </c>
      <c r="J122" s="19">
        <f t="shared" si="125"/>
        <v>107456.2844117647</v>
      </c>
      <c r="K122" s="19">
        <f>SUM(K123:K134)</f>
        <v>135795.97441176471</v>
      </c>
      <c r="L122" s="15">
        <f>SUM(M122:O122)</f>
        <v>1465841.4</v>
      </c>
      <c r="M122" s="15">
        <f>SUM(M123:M134)</f>
        <v>1223795.02</v>
      </c>
      <c r="N122" s="15">
        <f t="shared" ref="N122:O122" si="126">SUM(N123:N134)</f>
        <v>106853.35999999999</v>
      </c>
      <c r="O122" s="15">
        <f t="shared" si="126"/>
        <v>135193.02000000002</v>
      </c>
      <c r="P122" s="15">
        <f>SUM(Q122:S122)</f>
        <v>771592.40999999992</v>
      </c>
      <c r="Q122" s="15">
        <f>SUM(Q123:Q134)</f>
        <v>638305.61999999988</v>
      </c>
      <c r="R122" s="15">
        <f t="shared" ref="R122" si="127">SUM(R123:R134)</f>
        <v>55192.170000000006</v>
      </c>
      <c r="S122" s="15">
        <f t="shared" ref="S122" si="128">SUM(S123:S134)</f>
        <v>78094.62</v>
      </c>
      <c r="T122" s="22">
        <v>0</v>
      </c>
    </row>
    <row r="123" spans="1:20" s="18" customFormat="1" ht="52.8" x14ac:dyDescent="0.3">
      <c r="A123" s="14" t="s">
        <v>449</v>
      </c>
      <c r="B123" s="14" t="s">
        <v>450</v>
      </c>
      <c r="C123" s="14" t="s">
        <v>451</v>
      </c>
      <c r="D123" s="14" t="s">
        <v>452</v>
      </c>
      <c r="E123" s="14" t="s">
        <v>453</v>
      </c>
      <c r="F123" s="14" t="s">
        <v>37</v>
      </c>
      <c r="G123" s="14" t="s">
        <v>38</v>
      </c>
      <c r="H123" s="4">
        <f>SUM(I123:K123)</f>
        <v>466768.66000000003</v>
      </c>
      <c r="I123" s="4">
        <v>389456</v>
      </c>
      <c r="J123" s="4">
        <v>34364</v>
      </c>
      <c r="K123" s="4">
        <v>42948.66</v>
      </c>
      <c r="L123" s="4">
        <f>SUM(M123:O123)</f>
        <v>466768.66000000003</v>
      </c>
      <c r="M123" s="4">
        <v>389456</v>
      </c>
      <c r="N123" s="4">
        <v>34364</v>
      </c>
      <c r="O123" s="4">
        <v>42948.66</v>
      </c>
      <c r="P123" s="4">
        <f>SUM(Q123:S123)</f>
        <v>199989.37</v>
      </c>
      <c r="Q123" s="4">
        <v>166864.37</v>
      </c>
      <c r="R123" s="4">
        <v>14723.43</v>
      </c>
      <c r="S123" s="4">
        <v>18401.57</v>
      </c>
      <c r="T123" s="22">
        <v>43950</v>
      </c>
    </row>
    <row r="124" spans="1:20" s="18" customFormat="1" ht="52.8" x14ac:dyDescent="0.3">
      <c r="A124" s="14" t="s">
        <v>454</v>
      </c>
      <c r="B124" s="14" t="s">
        <v>455</v>
      </c>
      <c r="C124" s="14" t="s">
        <v>456</v>
      </c>
      <c r="D124" s="14" t="s">
        <v>457</v>
      </c>
      <c r="E124" s="14" t="s">
        <v>458</v>
      </c>
      <c r="F124" s="14" t="s">
        <v>37</v>
      </c>
      <c r="G124" s="14" t="s">
        <v>43</v>
      </c>
      <c r="H124" s="4">
        <f t="shared" ref="H124:H134" si="129">SUM(I124:K124)</f>
        <v>50356</v>
      </c>
      <c r="I124" s="4">
        <v>42802</v>
      </c>
      <c r="J124" s="4">
        <v>3777</v>
      </c>
      <c r="K124" s="4">
        <v>3777</v>
      </c>
      <c r="L124" s="4">
        <f t="shared" ref="L124:L134" si="130">SUM(M124:O124)</f>
        <v>50356</v>
      </c>
      <c r="M124" s="4">
        <v>42802</v>
      </c>
      <c r="N124" s="4">
        <v>3777</v>
      </c>
      <c r="O124" s="4">
        <v>3777</v>
      </c>
      <c r="P124" s="4">
        <f t="shared" ref="P124:P134" si="131">SUM(Q124:S124)</f>
        <v>50356</v>
      </c>
      <c r="Q124" s="4">
        <v>42802</v>
      </c>
      <c r="R124" s="4">
        <v>3777</v>
      </c>
      <c r="S124" s="4">
        <v>3777</v>
      </c>
      <c r="T124" s="22">
        <v>43921</v>
      </c>
    </row>
    <row r="125" spans="1:20" s="18" customFormat="1" ht="52.8" x14ac:dyDescent="0.3">
      <c r="A125" s="14" t="s">
        <v>459</v>
      </c>
      <c r="B125" s="14" t="s">
        <v>460</v>
      </c>
      <c r="C125" s="14" t="s">
        <v>461</v>
      </c>
      <c r="D125" s="14" t="s">
        <v>462</v>
      </c>
      <c r="E125" s="14" t="s">
        <v>463</v>
      </c>
      <c r="F125" s="14" t="s">
        <v>37</v>
      </c>
      <c r="G125" s="14" t="s">
        <v>38</v>
      </c>
      <c r="H125" s="4">
        <f t="shared" si="129"/>
        <v>82938</v>
      </c>
      <c r="I125" s="4">
        <v>70498</v>
      </c>
      <c r="J125" s="4">
        <v>6220</v>
      </c>
      <c r="K125" s="4">
        <v>6220</v>
      </c>
      <c r="L125" s="4">
        <f t="shared" si="130"/>
        <v>82938</v>
      </c>
      <c r="M125" s="4">
        <v>70498</v>
      </c>
      <c r="N125" s="4">
        <v>6220</v>
      </c>
      <c r="O125" s="4">
        <v>6220</v>
      </c>
      <c r="P125" s="4">
        <f t="shared" si="131"/>
        <v>51277.469999999994</v>
      </c>
      <c r="Q125" s="4">
        <v>43586.28</v>
      </c>
      <c r="R125" s="4">
        <v>3845.59</v>
      </c>
      <c r="S125" s="4">
        <v>3845.6</v>
      </c>
      <c r="T125" s="22">
        <v>43829</v>
      </c>
    </row>
    <row r="126" spans="1:20" s="18" customFormat="1" ht="52.8" x14ac:dyDescent="0.3">
      <c r="A126" s="14" t="s">
        <v>464</v>
      </c>
      <c r="B126" s="14" t="s">
        <v>465</v>
      </c>
      <c r="C126" s="14" t="s">
        <v>466</v>
      </c>
      <c r="D126" s="14" t="s">
        <v>467</v>
      </c>
      <c r="E126" s="14" t="s">
        <v>468</v>
      </c>
      <c r="F126" s="14" t="s">
        <v>37</v>
      </c>
      <c r="G126" s="14" t="s">
        <v>43</v>
      </c>
      <c r="H126" s="4">
        <f t="shared" si="129"/>
        <v>43147.740000000005</v>
      </c>
      <c r="I126" s="4">
        <v>36675.58</v>
      </c>
      <c r="J126" s="4">
        <v>3236.07</v>
      </c>
      <c r="K126" s="4">
        <v>3236.09</v>
      </c>
      <c r="L126" s="4">
        <f t="shared" si="130"/>
        <v>43413.030000000006</v>
      </c>
      <c r="M126" s="4">
        <v>36901.08</v>
      </c>
      <c r="N126" s="4">
        <v>3255.97</v>
      </c>
      <c r="O126" s="4">
        <v>3255.98</v>
      </c>
      <c r="P126" s="4">
        <f t="shared" si="131"/>
        <v>43147.740000000005</v>
      </c>
      <c r="Q126" s="4">
        <v>36675.58</v>
      </c>
      <c r="R126" s="4">
        <v>3236.07</v>
      </c>
      <c r="S126" s="4">
        <v>3236.09</v>
      </c>
      <c r="T126" s="22">
        <v>43630</v>
      </c>
    </row>
    <row r="127" spans="1:20" s="18" customFormat="1" ht="52.8" x14ac:dyDescent="0.3">
      <c r="A127" s="14" t="s">
        <v>469</v>
      </c>
      <c r="B127" s="14" t="s">
        <v>470</v>
      </c>
      <c r="C127" s="14" t="s">
        <v>471</v>
      </c>
      <c r="D127" s="14" t="s">
        <v>472</v>
      </c>
      <c r="E127" s="14" t="s">
        <v>473</v>
      </c>
      <c r="F127" s="14" t="s">
        <v>37</v>
      </c>
      <c r="G127" s="14" t="s">
        <v>38</v>
      </c>
      <c r="H127" s="4">
        <f t="shared" si="129"/>
        <v>172142.73</v>
      </c>
      <c r="I127" s="4">
        <v>145890</v>
      </c>
      <c r="J127" s="4">
        <v>12873</v>
      </c>
      <c r="K127" s="4">
        <v>13379.73</v>
      </c>
      <c r="L127" s="4">
        <f t="shared" si="130"/>
        <v>172142.73</v>
      </c>
      <c r="M127" s="4">
        <v>145890</v>
      </c>
      <c r="N127" s="4">
        <v>12873</v>
      </c>
      <c r="O127" s="4">
        <v>13379.73</v>
      </c>
      <c r="P127" s="4">
        <f t="shared" si="131"/>
        <v>25737.190000000002</v>
      </c>
      <c r="Q127" s="4">
        <v>21812.12</v>
      </c>
      <c r="R127" s="4">
        <v>1924.65</v>
      </c>
      <c r="S127" s="4">
        <v>2000.42</v>
      </c>
      <c r="T127" s="22">
        <v>44134</v>
      </c>
    </row>
    <row r="128" spans="1:20" s="18" customFormat="1" ht="52.8" x14ac:dyDescent="0.3">
      <c r="A128" s="14" t="s">
        <v>474</v>
      </c>
      <c r="B128" s="14" t="s">
        <v>475</v>
      </c>
      <c r="C128" s="14" t="s">
        <v>476</v>
      </c>
      <c r="D128" s="14" t="s">
        <v>477</v>
      </c>
      <c r="E128" s="14" t="s">
        <v>478</v>
      </c>
      <c r="F128" s="14" t="s">
        <v>37</v>
      </c>
      <c r="G128" s="14" t="s">
        <v>43</v>
      </c>
      <c r="H128" s="4">
        <f t="shared" si="129"/>
        <v>23990.78</v>
      </c>
      <c r="I128" s="4">
        <v>15815.88</v>
      </c>
      <c r="J128" s="4">
        <v>266.12</v>
      </c>
      <c r="K128" s="4">
        <v>7908.78</v>
      </c>
      <c r="L128" s="4">
        <f t="shared" si="130"/>
        <v>23990.78</v>
      </c>
      <c r="M128" s="4">
        <v>15815.88</v>
      </c>
      <c r="N128" s="4">
        <v>266.12</v>
      </c>
      <c r="O128" s="4">
        <v>7908.78</v>
      </c>
      <c r="P128" s="4">
        <f t="shared" si="131"/>
        <v>23990.78</v>
      </c>
      <c r="Q128" s="4">
        <v>15815.88</v>
      </c>
      <c r="R128" s="4">
        <v>266.12</v>
      </c>
      <c r="S128" s="4">
        <v>7908.78</v>
      </c>
      <c r="T128" s="22">
        <v>43644</v>
      </c>
    </row>
    <row r="129" spans="1:22" s="18" customFormat="1" ht="52.8" x14ac:dyDescent="0.3">
      <c r="A129" s="14" t="s">
        <v>479</v>
      </c>
      <c r="B129" s="14" t="s">
        <v>480</v>
      </c>
      <c r="C129" s="14" t="s">
        <v>481</v>
      </c>
      <c r="D129" s="14" t="s">
        <v>482</v>
      </c>
      <c r="E129" s="14" t="s">
        <v>483</v>
      </c>
      <c r="F129" s="14" t="s">
        <v>37</v>
      </c>
      <c r="G129" s="14" t="s">
        <v>38</v>
      </c>
      <c r="H129" s="4">
        <f t="shared" si="129"/>
        <v>163532</v>
      </c>
      <c r="I129" s="4">
        <v>139002</v>
      </c>
      <c r="J129" s="4">
        <v>12265</v>
      </c>
      <c r="K129" s="4">
        <v>12265</v>
      </c>
      <c r="L129" s="4">
        <f t="shared" si="130"/>
        <v>163532</v>
      </c>
      <c r="M129" s="4">
        <v>139002</v>
      </c>
      <c r="N129" s="4">
        <v>12265</v>
      </c>
      <c r="O129" s="4">
        <v>12265</v>
      </c>
      <c r="P129" s="4">
        <f t="shared" si="131"/>
        <v>76598.62</v>
      </c>
      <c r="Q129" s="4">
        <v>65108.73</v>
      </c>
      <c r="R129" s="4">
        <v>5744.94</v>
      </c>
      <c r="S129" s="4">
        <v>5744.95</v>
      </c>
      <c r="T129" s="22">
        <v>44103</v>
      </c>
    </row>
    <row r="130" spans="1:22" s="18" customFormat="1" ht="52.8" x14ac:dyDescent="0.3">
      <c r="A130" s="14" t="s">
        <v>484</v>
      </c>
      <c r="B130" s="14" t="s">
        <v>485</v>
      </c>
      <c r="C130" s="14" t="s">
        <v>486</v>
      </c>
      <c r="D130" s="14" t="s">
        <v>487</v>
      </c>
      <c r="E130" s="14" t="s">
        <v>488</v>
      </c>
      <c r="F130" s="14" t="s">
        <v>37</v>
      </c>
      <c r="G130" s="14" t="s">
        <v>43</v>
      </c>
      <c r="H130" s="4">
        <f t="shared" si="129"/>
        <v>22790</v>
      </c>
      <c r="I130" s="4">
        <v>10445</v>
      </c>
      <c r="J130" s="4">
        <v>922</v>
      </c>
      <c r="K130" s="4">
        <v>11423</v>
      </c>
      <c r="L130" s="4">
        <f t="shared" si="130"/>
        <v>22790</v>
      </c>
      <c r="M130" s="4">
        <v>10445</v>
      </c>
      <c r="N130" s="4">
        <v>922</v>
      </c>
      <c r="O130" s="4">
        <v>11423</v>
      </c>
      <c r="P130" s="4">
        <f t="shared" si="131"/>
        <v>22790</v>
      </c>
      <c r="Q130" s="4">
        <v>10445</v>
      </c>
      <c r="R130" s="4">
        <v>922</v>
      </c>
      <c r="S130" s="4">
        <v>11423</v>
      </c>
      <c r="T130" s="22">
        <v>43685</v>
      </c>
    </row>
    <row r="131" spans="1:22" s="18" customFormat="1" ht="51" customHeight="1" x14ac:dyDescent="0.3">
      <c r="A131" s="14" t="s">
        <v>489</v>
      </c>
      <c r="B131" s="14" t="s">
        <v>490</v>
      </c>
      <c r="C131" s="14" t="s">
        <v>491</v>
      </c>
      <c r="D131" s="14" t="s">
        <v>492</v>
      </c>
      <c r="E131" s="14" t="s">
        <v>493</v>
      </c>
      <c r="F131" s="14" t="s">
        <v>37</v>
      </c>
      <c r="G131" s="14" t="s">
        <v>43</v>
      </c>
      <c r="H131" s="4">
        <f t="shared" si="129"/>
        <v>25516.78</v>
      </c>
      <c r="I131" s="52">
        <v>21689.26</v>
      </c>
      <c r="J131" s="52">
        <v>1913.53</v>
      </c>
      <c r="K131" s="52">
        <v>1913.99</v>
      </c>
      <c r="L131" s="4">
        <f t="shared" si="130"/>
        <v>25517</v>
      </c>
      <c r="M131" s="4">
        <v>21689.45</v>
      </c>
      <c r="N131" s="4">
        <v>1913.55</v>
      </c>
      <c r="O131" s="4">
        <v>1914</v>
      </c>
      <c r="P131" s="4">
        <f t="shared" si="131"/>
        <v>25516.78</v>
      </c>
      <c r="Q131" s="4">
        <v>21689.26</v>
      </c>
      <c r="R131" s="4">
        <v>1913.53</v>
      </c>
      <c r="S131" s="4">
        <v>1913.99</v>
      </c>
      <c r="T131" s="22">
        <v>43798</v>
      </c>
    </row>
    <row r="132" spans="1:22" s="18" customFormat="1" ht="66" x14ac:dyDescent="0.3">
      <c r="A132" s="14" t="s">
        <v>494</v>
      </c>
      <c r="B132" s="14" t="s">
        <v>495</v>
      </c>
      <c r="C132" s="14" t="s">
        <v>496</v>
      </c>
      <c r="D132" s="14" t="s">
        <v>497</v>
      </c>
      <c r="E132" s="14" t="s">
        <v>498</v>
      </c>
      <c r="F132" s="14" t="s">
        <v>37</v>
      </c>
      <c r="G132" s="14" t="s">
        <v>43</v>
      </c>
      <c r="H132" s="4">
        <f t="shared" si="129"/>
        <v>27906</v>
      </c>
      <c r="I132" s="4">
        <v>23720.1</v>
      </c>
      <c r="J132" s="4">
        <v>2092.9</v>
      </c>
      <c r="K132" s="4">
        <v>2093</v>
      </c>
      <c r="L132" s="4">
        <f t="shared" si="130"/>
        <v>27906</v>
      </c>
      <c r="M132" s="4">
        <v>23720.1</v>
      </c>
      <c r="N132" s="4">
        <v>2092.9</v>
      </c>
      <c r="O132" s="4">
        <v>2093</v>
      </c>
      <c r="P132" s="4">
        <f t="shared" si="131"/>
        <v>27906</v>
      </c>
      <c r="Q132" s="4">
        <v>23720.1</v>
      </c>
      <c r="R132" s="4">
        <v>2092.9</v>
      </c>
      <c r="S132" s="4">
        <v>2093</v>
      </c>
      <c r="T132" s="22">
        <v>43798</v>
      </c>
    </row>
    <row r="133" spans="1:22" s="18" customFormat="1" ht="52.8" x14ac:dyDescent="0.3">
      <c r="A133" s="14" t="s">
        <v>499</v>
      </c>
      <c r="B133" s="14" t="s">
        <v>500</v>
      </c>
      <c r="C133" s="14" t="s">
        <v>501</v>
      </c>
      <c r="D133" s="14" t="s">
        <v>502</v>
      </c>
      <c r="E133" s="14" t="s">
        <v>83</v>
      </c>
      <c r="F133" s="14" t="s">
        <v>37</v>
      </c>
      <c r="G133" s="14" t="s">
        <v>38</v>
      </c>
      <c r="H133" s="4">
        <f t="shared" si="129"/>
        <v>193823.02</v>
      </c>
      <c r="I133" s="4">
        <v>163810.96</v>
      </c>
      <c r="J133" s="4">
        <v>14454</v>
      </c>
      <c r="K133" s="4">
        <v>15558.06</v>
      </c>
      <c r="L133" s="4">
        <f t="shared" si="130"/>
        <v>193823.02</v>
      </c>
      <c r="M133" s="4">
        <v>163810.96</v>
      </c>
      <c r="N133" s="4">
        <v>14454</v>
      </c>
      <c r="O133" s="4">
        <v>15558.06</v>
      </c>
      <c r="P133" s="4">
        <f t="shared" si="131"/>
        <v>176309.58000000002</v>
      </c>
      <c r="Q133" s="4">
        <v>149009.35</v>
      </c>
      <c r="R133" s="4">
        <v>13147.97</v>
      </c>
      <c r="S133" s="4">
        <v>14152.26</v>
      </c>
      <c r="T133" s="22">
        <v>43981</v>
      </c>
    </row>
    <row r="134" spans="1:22" s="18" customFormat="1" ht="52.8" x14ac:dyDescent="0.3">
      <c r="A134" s="14" t="s">
        <v>503</v>
      </c>
      <c r="B134" s="14" t="s">
        <v>504</v>
      </c>
      <c r="C134" s="14" t="s">
        <v>505</v>
      </c>
      <c r="D134" s="14" t="s">
        <v>506</v>
      </c>
      <c r="E134" s="14" t="s">
        <v>507</v>
      </c>
      <c r="F134" s="14" t="s">
        <v>37</v>
      </c>
      <c r="G134" s="14" t="s">
        <v>38</v>
      </c>
      <c r="H134" s="4">
        <f t="shared" si="129"/>
        <v>200968.85882352942</v>
      </c>
      <c r="I134" s="4">
        <v>170823.53</v>
      </c>
      <c r="J134" s="4">
        <v>15072.664411764707</v>
      </c>
      <c r="K134" s="4">
        <v>15072.664411764707</v>
      </c>
      <c r="L134" s="4">
        <f t="shared" si="130"/>
        <v>192664.18</v>
      </c>
      <c r="M134" s="4">
        <v>163764.54999999999</v>
      </c>
      <c r="N134" s="4">
        <v>14449.82</v>
      </c>
      <c r="O134" s="4">
        <v>14449.81</v>
      </c>
      <c r="P134" s="4">
        <f t="shared" si="131"/>
        <v>47972.88</v>
      </c>
      <c r="Q134" s="4">
        <v>40776.949999999997</v>
      </c>
      <c r="R134" s="4">
        <v>3597.97</v>
      </c>
      <c r="S134" s="4">
        <v>3597.96</v>
      </c>
      <c r="T134" s="22">
        <v>44072</v>
      </c>
    </row>
    <row r="135" spans="1:22" s="18" customFormat="1" ht="39.6" x14ac:dyDescent="0.3">
      <c r="A135" s="12" t="s">
        <v>508</v>
      </c>
      <c r="B135" s="13" t="s">
        <v>24</v>
      </c>
      <c r="C135" s="14" t="s">
        <v>24</v>
      </c>
      <c r="D135" s="12" t="s">
        <v>509</v>
      </c>
      <c r="E135" s="13" t="s">
        <v>24</v>
      </c>
      <c r="F135" s="13" t="s">
        <v>0</v>
      </c>
      <c r="G135" s="13"/>
      <c r="H135" s="15">
        <f>SUM(I135:K135)</f>
        <v>994984.54</v>
      </c>
      <c r="I135" s="15">
        <f t="shared" ref="I135:K135" si="132">SUM(I136:I140)</f>
        <v>845736.85</v>
      </c>
      <c r="J135" s="15">
        <f t="shared" si="132"/>
        <v>74623.62</v>
      </c>
      <c r="K135" s="15">
        <f t="shared" si="132"/>
        <v>74624.070000000007</v>
      </c>
      <c r="L135" s="15">
        <f>SUM(M135:O135)</f>
        <v>994984.54</v>
      </c>
      <c r="M135" s="15">
        <f>SUM(M136:M140)</f>
        <v>845736.85</v>
      </c>
      <c r="N135" s="15">
        <f t="shared" ref="N135:O135" si="133">SUM(N136:N140)</f>
        <v>74623.62</v>
      </c>
      <c r="O135" s="15">
        <f t="shared" si="133"/>
        <v>74624.070000000007</v>
      </c>
      <c r="P135" s="15">
        <f>SUM(Q135:S135)</f>
        <v>634106.36</v>
      </c>
      <c r="Q135" s="15">
        <f>SUM(Q136:Q140)</f>
        <v>538990.41</v>
      </c>
      <c r="R135" s="15">
        <f t="shared" ref="R135" si="134">SUM(R136:R140)</f>
        <v>47557.82</v>
      </c>
      <c r="S135" s="15">
        <f t="shared" ref="S135" si="135">SUM(S136:S140)</f>
        <v>47558.130000000005</v>
      </c>
      <c r="T135" s="22">
        <v>0</v>
      </c>
    </row>
    <row r="136" spans="1:22" s="18" customFormat="1" ht="52.8" x14ac:dyDescent="0.3">
      <c r="A136" s="14" t="s">
        <v>510</v>
      </c>
      <c r="B136" s="14" t="s">
        <v>511</v>
      </c>
      <c r="C136" s="14" t="s">
        <v>512</v>
      </c>
      <c r="D136" s="14" t="s">
        <v>513</v>
      </c>
      <c r="E136" s="14" t="s">
        <v>514</v>
      </c>
      <c r="F136" s="14" t="s">
        <v>37</v>
      </c>
      <c r="G136" s="14" t="s">
        <v>38</v>
      </c>
      <c r="H136" s="4">
        <f>SUM(I136:K136)</f>
        <v>198997.18000000002</v>
      </c>
      <c r="I136" s="4">
        <v>169147.6</v>
      </c>
      <c r="J136" s="4">
        <v>14924.79</v>
      </c>
      <c r="K136" s="4">
        <v>14924.79</v>
      </c>
      <c r="L136" s="4">
        <f>SUM(M136:O136)</f>
        <v>198997.18000000002</v>
      </c>
      <c r="M136" s="4">
        <v>169147.6</v>
      </c>
      <c r="N136" s="4">
        <v>14924.79</v>
      </c>
      <c r="O136" s="4">
        <v>14924.79</v>
      </c>
      <c r="P136" s="4">
        <f>SUM(Q136:S136)</f>
        <v>97061.41</v>
      </c>
      <c r="Q136" s="4">
        <v>82502.2</v>
      </c>
      <c r="R136" s="4">
        <v>7279.61</v>
      </c>
      <c r="S136" s="4">
        <v>7279.6</v>
      </c>
      <c r="T136" s="22">
        <v>44470</v>
      </c>
    </row>
    <row r="137" spans="1:22" s="18" customFormat="1" ht="52.8" x14ac:dyDescent="0.3">
      <c r="A137" s="14" t="s">
        <v>515</v>
      </c>
      <c r="B137" s="14" t="s">
        <v>516</v>
      </c>
      <c r="C137" s="14" t="s">
        <v>517</v>
      </c>
      <c r="D137" s="14" t="s">
        <v>518</v>
      </c>
      <c r="E137" s="14" t="s">
        <v>188</v>
      </c>
      <c r="F137" s="14" t="s">
        <v>37</v>
      </c>
      <c r="G137" s="14" t="s">
        <v>38</v>
      </c>
      <c r="H137" s="4">
        <f t="shared" ref="H137:H140" si="136">SUM(I137:K137)</f>
        <v>198996.00000000003</v>
      </c>
      <c r="I137" s="4">
        <v>169146.6</v>
      </c>
      <c r="J137" s="4">
        <v>14924.7</v>
      </c>
      <c r="K137" s="4">
        <v>14924.7</v>
      </c>
      <c r="L137" s="4">
        <f t="shared" ref="L137:L140" si="137">SUM(M137:O137)</f>
        <v>198996.00000000003</v>
      </c>
      <c r="M137" s="4">
        <v>169146.6</v>
      </c>
      <c r="N137" s="4">
        <v>14924.7</v>
      </c>
      <c r="O137" s="4">
        <v>14924.7</v>
      </c>
      <c r="P137" s="4">
        <f t="shared" ref="P137:P140" si="138">SUM(Q137:S137)</f>
        <v>140138.35</v>
      </c>
      <c r="Q137" s="4">
        <v>119117.6</v>
      </c>
      <c r="R137" s="4">
        <v>10510.37</v>
      </c>
      <c r="S137" s="4">
        <v>10510.38</v>
      </c>
      <c r="T137" s="22">
        <v>44470</v>
      </c>
    </row>
    <row r="138" spans="1:22" s="18" customFormat="1" ht="52.8" x14ac:dyDescent="0.3">
      <c r="A138" s="14" t="s">
        <v>519</v>
      </c>
      <c r="B138" s="14" t="s">
        <v>520</v>
      </c>
      <c r="C138" s="14" t="s">
        <v>521</v>
      </c>
      <c r="D138" s="14" t="s">
        <v>522</v>
      </c>
      <c r="E138" s="14" t="s">
        <v>523</v>
      </c>
      <c r="F138" s="14" t="s">
        <v>37</v>
      </c>
      <c r="G138" s="14" t="s">
        <v>38</v>
      </c>
      <c r="H138" s="4">
        <f t="shared" si="136"/>
        <v>198997</v>
      </c>
      <c r="I138" s="4">
        <v>169147.45</v>
      </c>
      <c r="J138" s="4">
        <v>14924.55</v>
      </c>
      <c r="K138" s="4">
        <v>14925</v>
      </c>
      <c r="L138" s="4">
        <f t="shared" si="137"/>
        <v>198997</v>
      </c>
      <c r="M138" s="4">
        <v>169147.45</v>
      </c>
      <c r="N138" s="4">
        <v>14924.55</v>
      </c>
      <c r="O138" s="4">
        <v>14925</v>
      </c>
      <c r="P138" s="4">
        <f t="shared" si="138"/>
        <v>144193.75</v>
      </c>
      <c r="Q138" s="4">
        <v>122564.69</v>
      </c>
      <c r="R138" s="4">
        <v>10814.37</v>
      </c>
      <c r="S138" s="4">
        <v>10814.69</v>
      </c>
      <c r="T138" s="22">
        <v>44484</v>
      </c>
    </row>
    <row r="139" spans="1:22" s="18" customFormat="1" ht="52.8" x14ac:dyDescent="0.3">
      <c r="A139" s="14" t="s">
        <v>524</v>
      </c>
      <c r="B139" s="14" t="s">
        <v>525</v>
      </c>
      <c r="C139" s="14" t="s">
        <v>526</v>
      </c>
      <c r="D139" s="14" t="s">
        <v>527</v>
      </c>
      <c r="E139" s="14" t="s">
        <v>528</v>
      </c>
      <c r="F139" s="14" t="s">
        <v>37</v>
      </c>
      <c r="G139" s="14" t="s">
        <v>38</v>
      </c>
      <c r="H139" s="4">
        <f t="shared" si="136"/>
        <v>198997.18000000002</v>
      </c>
      <c r="I139" s="4">
        <v>169147.6</v>
      </c>
      <c r="J139" s="4">
        <v>14924.79</v>
      </c>
      <c r="K139" s="4">
        <v>14924.79</v>
      </c>
      <c r="L139" s="4">
        <f t="shared" si="137"/>
        <v>198997.18000000002</v>
      </c>
      <c r="M139" s="4">
        <v>169147.6</v>
      </c>
      <c r="N139" s="4">
        <v>14924.79</v>
      </c>
      <c r="O139" s="4">
        <v>14924.79</v>
      </c>
      <c r="P139" s="4">
        <f t="shared" si="138"/>
        <v>161474.91999999998</v>
      </c>
      <c r="Q139" s="4">
        <v>137253.68</v>
      </c>
      <c r="R139" s="4">
        <v>12110.62</v>
      </c>
      <c r="S139" s="4">
        <v>12110.62</v>
      </c>
      <c r="T139" s="22">
        <v>44472</v>
      </c>
    </row>
    <row r="140" spans="1:22" s="18" customFormat="1" ht="52.8" x14ac:dyDescent="0.3">
      <c r="A140" s="14" t="s">
        <v>529</v>
      </c>
      <c r="B140" s="14" t="s">
        <v>530</v>
      </c>
      <c r="C140" s="14" t="s">
        <v>531</v>
      </c>
      <c r="D140" s="14" t="s">
        <v>532</v>
      </c>
      <c r="E140" s="14" t="s">
        <v>533</v>
      </c>
      <c r="F140" s="14" t="s">
        <v>37</v>
      </c>
      <c r="G140" s="14" t="s">
        <v>38</v>
      </c>
      <c r="H140" s="4">
        <f t="shared" si="136"/>
        <v>198997.18000000002</v>
      </c>
      <c r="I140" s="4">
        <v>169147.6</v>
      </c>
      <c r="J140" s="4">
        <v>14924.79</v>
      </c>
      <c r="K140" s="4">
        <v>14924.79</v>
      </c>
      <c r="L140" s="4">
        <f t="shared" si="137"/>
        <v>198997.18000000002</v>
      </c>
      <c r="M140" s="4">
        <v>169147.6</v>
      </c>
      <c r="N140" s="4">
        <v>14924.79</v>
      </c>
      <c r="O140" s="4">
        <v>14924.79</v>
      </c>
      <c r="P140" s="4">
        <f t="shared" si="138"/>
        <v>91237.930000000008</v>
      </c>
      <c r="Q140" s="4">
        <v>77552.240000000005</v>
      </c>
      <c r="R140" s="4">
        <v>6842.85</v>
      </c>
      <c r="S140" s="4">
        <v>6842.84</v>
      </c>
      <c r="T140" s="22">
        <v>44470</v>
      </c>
    </row>
    <row r="141" spans="1:22" s="18" customFormat="1" ht="79.2" x14ac:dyDescent="0.3">
      <c r="A141" s="12" t="s">
        <v>534</v>
      </c>
      <c r="B141" s="13" t="s">
        <v>24</v>
      </c>
      <c r="C141" s="14" t="s">
        <v>24</v>
      </c>
      <c r="D141" s="12" t="s">
        <v>535</v>
      </c>
      <c r="E141" s="13" t="s">
        <v>24</v>
      </c>
      <c r="F141" s="13" t="s">
        <v>0</v>
      </c>
      <c r="G141" s="13"/>
      <c r="H141" s="15">
        <f>SUM(I141:K141)</f>
        <v>65213.18</v>
      </c>
      <c r="I141" s="15">
        <f t="shared" ref="I141:K141" si="139">SUM(I142:I146)</f>
        <v>54760.7</v>
      </c>
      <c r="J141" s="15">
        <f t="shared" si="139"/>
        <v>5556.4400000000005</v>
      </c>
      <c r="K141" s="15">
        <f t="shared" si="139"/>
        <v>4896.04</v>
      </c>
      <c r="L141" s="15">
        <f>SUM(M141:O141)</f>
        <v>65213.18</v>
      </c>
      <c r="M141" s="15">
        <f>SUM(M142:M146)</f>
        <v>54760.7</v>
      </c>
      <c r="N141" s="15">
        <f t="shared" ref="N141:O141" si="140">SUM(N142:N146)</f>
        <v>5556.4400000000005</v>
      </c>
      <c r="O141" s="15">
        <f t="shared" si="140"/>
        <v>4896.04</v>
      </c>
      <c r="P141" s="15">
        <f>SUM(Q141:S141)</f>
        <v>7556.41</v>
      </c>
      <c r="Q141" s="15">
        <f>SUM(Q142:Q146)</f>
        <v>6361.76</v>
      </c>
      <c r="R141" s="15">
        <f t="shared" ref="R141" si="141">SUM(R142:R146)</f>
        <v>627.46</v>
      </c>
      <c r="S141" s="15">
        <f t="shared" ref="S141" si="142">SUM(S142:S146)</f>
        <v>567.19000000000005</v>
      </c>
      <c r="T141" s="22">
        <v>0</v>
      </c>
      <c r="V141" s="68">
        <f>H141-L141</f>
        <v>0</v>
      </c>
    </row>
    <row r="142" spans="1:22" s="18" customFormat="1" ht="60" customHeight="1" x14ac:dyDescent="0.3">
      <c r="A142" s="14" t="s">
        <v>536</v>
      </c>
      <c r="B142" s="14" t="s">
        <v>537</v>
      </c>
      <c r="C142" s="14" t="s">
        <v>538</v>
      </c>
      <c r="D142" s="14" t="s">
        <v>539</v>
      </c>
      <c r="E142" s="14" t="s">
        <v>540</v>
      </c>
      <c r="F142" s="14" t="s">
        <v>37</v>
      </c>
      <c r="G142" s="14" t="s">
        <v>38</v>
      </c>
      <c r="H142" s="4">
        <f>SUM(I142:K142)</f>
        <v>10453</v>
      </c>
      <c r="I142" s="4">
        <v>8214.61</v>
      </c>
      <c r="J142" s="4">
        <v>1449.64</v>
      </c>
      <c r="K142" s="4">
        <v>788.75</v>
      </c>
      <c r="L142" s="4">
        <f>SUM(M142:O142)</f>
        <v>10453</v>
      </c>
      <c r="M142" s="4">
        <v>8214.61</v>
      </c>
      <c r="N142" s="4">
        <v>1449.64</v>
      </c>
      <c r="O142" s="4">
        <v>788.75</v>
      </c>
      <c r="P142" s="4">
        <f>SUM(Q142:S142)</f>
        <v>954.31000000000006</v>
      </c>
      <c r="Q142" s="4">
        <v>749.96</v>
      </c>
      <c r="R142" s="4">
        <v>132.35</v>
      </c>
      <c r="S142" s="4">
        <v>72</v>
      </c>
      <c r="T142" s="22">
        <v>44776</v>
      </c>
    </row>
    <row r="143" spans="1:22" s="18" customFormat="1" ht="52.8" x14ac:dyDescent="0.3">
      <c r="A143" s="14" t="s">
        <v>541</v>
      </c>
      <c r="B143" s="14" t="s">
        <v>542</v>
      </c>
      <c r="C143" s="14" t="s">
        <v>543</v>
      </c>
      <c r="D143" s="14" t="s">
        <v>544</v>
      </c>
      <c r="E143" s="14" t="s">
        <v>188</v>
      </c>
      <c r="F143" s="14" t="s">
        <v>37</v>
      </c>
      <c r="G143" s="14" t="s">
        <v>38</v>
      </c>
      <c r="H143" s="4">
        <f t="shared" ref="H143:H146" si="143">SUM(I143:K143)</f>
        <v>17041.18</v>
      </c>
      <c r="I143" s="4">
        <v>14485.09</v>
      </c>
      <c r="J143" s="4">
        <v>1278</v>
      </c>
      <c r="K143" s="4">
        <v>1278.0899999999999</v>
      </c>
      <c r="L143" s="4">
        <f t="shared" ref="L143:L146" si="144">SUM(M143:O143)</f>
        <v>17041.18</v>
      </c>
      <c r="M143" s="4">
        <v>14485.09</v>
      </c>
      <c r="N143" s="4">
        <v>1278</v>
      </c>
      <c r="O143" s="4">
        <v>1278.0899999999999</v>
      </c>
      <c r="P143" s="4">
        <f t="shared" ref="P143:P146" si="145">SUM(Q143:S143)</f>
        <v>1554.1299999999999</v>
      </c>
      <c r="Q143" s="4">
        <v>1321.02</v>
      </c>
      <c r="R143" s="4">
        <v>116.55</v>
      </c>
      <c r="S143" s="4">
        <v>116.56</v>
      </c>
      <c r="T143" s="22">
        <v>44539</v>
      </c>
    </row>
    <row r="144" spans="1:22" s="18" customFormat="1" ht="52.8" x14ac:dyDescent="0.3">
      <c r="A144" s="14" t="s">
        <v>545</v>
      </c>
      <c r="B144" s="14" t="s">
        <v>546</v>
      </c>
      <c r="C144" s="14" t="s">
        <v>547</v>
      </c>
      <c r="D144" s="14" t="s">
        <v>548</v>
      </c>
      <c r="E144" s="14" t="s">
        <v>83</v>
      </c>
      <c r="F144" s="14" t="s">
        <v>37</v>
      </c>
      <c r="G144" s="14" t="s">
        <v>38</v>
      </c>
      <c r="H144" s="4">
        <f t="shared" si="143"/>
        <v>15224</v>
      </c>
      <c r="I144" s="4">
        <v>12940.4</v>
      </c>
      <c r="J144" s="4">
        <v>1141.5999999999999</v>
      </c>
      <c r="K144" s="4">
        <v>1142</v>
      </c>
      <c r="L144" s="4">
        <f t="shared" si="144"/>
        <v>15224</v>
      </c>
      <c r="M144" s="4">
        <v>12940.4</v>
      </c>
      <c r="N144" s="4">
        <v>1141.5999999999999</v>
      </c>
      <c r="O144" s="4">
        <v>1142</v>
      </c>
      <c r="P144" s="4">
        <f t="shared" si="145"/>
        <v>2962.1</v>
      </c>
      <c r="Q144" s="4">
        <v>2517.79</v>
      </c>
      <c r="R144" s="4">
        <v>222.12</v>
      </c>
      <c r="S144" s="4">
        <v>222.19</v>
      </c>
      <c r="T144" s="22">
        <v>44620</v>
      </c>
    </row>
    <row r="145" spans="1:22" s="18" customFormat="1" ht="66" x14ac:dyDescent="0.3">
      <c r="A145" s="14" t="s">
        <v>549</v>
      </c>
      <c r="B145" s="14" t="s">
        <v>550</v>
      </c>
      <c r="C145" s="14" t="s">
        <v>551</v>
      </c>
      <c r="D145" s="14" t="s">
        <v>552</v>
      </c>
      <c r="E145" s="14" t="s">
        <v>553</v>
      </c>
      <c r="F145" s="14" t="s">
        <v>37</v>
      </c>
      <c r="G145" s="14" t="s">
        <v>38</v>
      </c>
      <c r="H145" s="4">
        <f t="shared" si="143"/>
        <v>6816</v>
      </c>
      <c r="I145" s="4">
        <v>5793.6</v>
      </c>
      <c r="J145" s="4">
        <v>511.2</v>
      </c>
      <c r="K145" s="4">
        <v>511.2</v>
      </c>
      <c r="L145" s="4">
        <f t="shared" si="144"/>
        <v>6816</v>
      </c>
      <c r="M145" s="4">
        <v>5793.6</v>
      </c>
      <c r="N145" s="4">
        <v>511.2</v>
      </c>
      <c r="O145" s="4">
        <v>511.2</v>
      </c>
      <c r="P145" s="4">
        <f t="shared" si="145"/>
        <v>1712.93</v>
      </c>
      <c r="Q145" s="4">
        <v>1455.99</v>
      </c>
      <c r="R145" s="4">
        <v>128.47</v>
      </c>
      <c r="S145" s="4">
        <v>128.47</v>
      </c>
      <c r="T145" s="22">
        <v>44508</v>
      </c>
    </row>
    <row r="146" spans="1:22" s="18" customFormat="1" ht="52.8" x14ac:dyDescent="0.3">
      <c r="A146" s="14" t="s">
        <v>554</v>
      </c>
      <c r="B146" s="14" t="s">
        <v>555</v>
      </c>
      <c r="C146" s="14" t="s">
        <v>556</v>
      </c>
      <c r="D146" s="14" t="s">
        <v>557</v>
      </c>
      <c r="E146" s="14" t="s">
        <v>558</v>
      </c>
      <c r="F146" s="14" t="s">
        <v>37</v>
      </c>
      <c r="G146" s="14" t="s">
        <v>38</v>
      </c>
      <c r="H146" s="4">
        <f t="shared" si="143"/>
        <v>15679</v>
      </c>
      <c r="I146" s="4">
        <v>13327</v>
      </c>
      <c r="J146" s="4">
        <v>1176</v>
      </c>
      <c r="K146" s="4">
        <v>1176</v>
      </c>
      <c r="L146" s="4">
        <f t="shared" si="144"/>
        <v>15679</v>
      </c>
      <c r="M146" s="4">
        <v>13327</v>
      </c>
      <c r="N146" s="4">
        <v>1176</v>
      </c>
      <c r="O146" s="4">
        <v>1176</v>
      </c>
      <c r="P146" s="4">
        <f t="shared" si="145"/>
        <v>372.94000000000005</v>
      </c>
      <c r="Q146" s="4">
        <v>317</v>
      </c>
      <c r="R146" s="4">
        <v>27.97</v>
      </c>
      <c r="S146" s="4">
        <v>27.97</v>
      </c>
      <c r="T146" s="22">
        <v>44535</v>
      </c>
    </row>
    <row r="147" spans="1:22" s="18" customFormat="1" ht="66" x14ac:dyDescent="0.3">
      <c r="A147" s="12" t="s">
        <v>559</v>
      </c>
      <c r="B147" s="13" t="s">
        <v>24</v>
      </c>
      <c r="C147" s="14" t="s">
        <v>24</v>
      </c>
      <c r="D147" s="12" t="s">
        <v>560</v>
      </c>
      <c r="E147" s="13" t="s">
        <v>24</v>
      </c>
      <c r="F147" s="13" t="s">
        <v>0</v>
      </c>
      <c r="G147" s="13"/>
      <c r="H147" s="15">
        <f>SUM(I147:K147)</f>
        <v>4198569.0699999994</v>
      </c>
      <c r="I147" s="15">
        <f t="shared" ref="I147:K147" si="146">I154+I148</f>
        <v>3404224.0199999996</v>
      </c>
      <c r="J147" s="15">
        <f t="shared" si="146"/>
        <v>21947.85</v>
      </c>
      <c r="K147" s="15">
        <f t="shared" si="146"/>
        <v>772397.2</v>
      </c>
      <c r="L147" s="15">
        <f>SUM(M147:O147)</f>
        <v>4201522.92</v>
      </c>
      <c r="M147" s="15">
        <f>M148+M154</f>
        <v>3406734.7899999996</v>
      </c>
      <c r="N147" s="15">
        <f t="shared" ref="N147:O147" si="147">N148+N154</f>
        <v>21947.85</v>
      </c>
      <c r="O147" s="15">
        <f t="shared" si="147"/>
        <v>772840.28</v>
      </c>
      <c r="P147" s="15">
        <f>SUM(Q147:S147)</f>
        <v>3759422.8600000003</v>
      </c>
      <c r="Q147" s="15">
        <f>Q148+Q154</f>
        <v>3031039.02</v>
      </c>
      <c r="R147" s="15">
        <f t="shared" ref="R147" si="148">R148+R154</f>
        <v>21947.849999999995</v>
      </c>
      <c r="S147" s="15">
        <f t="shared" ref="S147" si="149">S148+S154</f>
        <v>706435.99</v>
      </c>
      <c r="T147" s="22">
        <v>0</v>
      </c>
    </row>
    <row r="148" spans="1:22" s="18" customFormat="1" ht="39.6" x14ac:dyDescent="0.3">
      <c r="A148" s="12" t="s">
        <v>561</v>
      </c>
      <c r="B148" s="13" t="s">
        <v>24</v>
      </c>
      <c r="C148" s="14" t="s">
        <v>24</v>
      </c>
      <c r="D148" s="12" t="s">
        <v>562</v>
      </c>
      <c r="E148" s="13" t="s">
        <v>24</v>
      </c>
      <c r="F148" s="13" t="s">
        <v>0</v>
      </c>
      <c r="G148" s="13"/>
      <c r="H148" s="15">
        <f>SUM(I148:K148)</f>
        <v>1232367.95</v>
      </c>
      <c r="I148" s="15">
        <f t="shared" ref="I148:K148" si="150">SUM(I149:I153)</f>
        <v>883250.38</v>
      </c>
      <c r="J148" s="15">
        <f t="shared" si="150"/>
        <v>21947.85</v>
      </c>
      <c r="K148" s="15">
        <f t="shared" si="150"/>
        <v>327169.71999999997</v>
      </c>
      <c r="L148" s="15">
        <f>SUM(M148:O148)</f>
        <v>1235321.8</v>
      </c>
      <c r="M148" s="15">
        <f>SUM(M149:M153)</f>
        <v>885761.15</v>
      </c>
      <c r="N148" s="15">
        <f t="shared" ref="N148:O148" si="151">SUM(N149:N153)</f>
        <v>21947.85</v>
      </c>
      <c r="O148" s="15">
        <f t="shared" si="151"/>
        <v>327612.79999999999</v>
      </c>
      <c r="P148" s="15">
        <f>SUM(Q148:S148)</f>
        <v>1200671.6499999999</v>
      </c>
      <c r="Q148" s="15">
        <f>SUM(Q149:Q153)</f>
        <v>856308.54</v>
      </c>
      <c r="R148" s="15">
        <f t="shared" ref="R148" si="152">SUM(R149:R153)</f>
        <v>21947.849999999995</v>
      </c>
      <c r="S148" s="15">
        <f t="shared" ref="S148" si="153">SUM(S149:S153)</f>
        <v>322415.26</v>
      </c>
      <c r="T148" s="22">
        <v>0</v>
      </c>
    </row>
    <row r="149" spans="1:22" s="18" customFormat="1" ht="52.8" x14ac:dyDescent="0.3">
      <c r="A149" s="14" t="s">
        <v>563</v>
      </c>
      <c r="B149" s="14" t="s">
        <v>564</v>
      </c>
      <c r="C149" s="14" t="s">
        <v>565</v>
      </c>
      <c r="D149" s="14" t="s">
        <v>566</v>
      </c>
      <c r="E149" s="14" t="s">
        <v>558</v>
      </c>
      <c r="F149" s="14" t="s">
        <v>37</v>
      </c>
      <c r="G149" s="14" t="s">
        <v>38</v>
      </c>
      <c r="H149" s="4">
        <f>SUM(I149:K149)</f>
        <v>148480</v>
      </c>
      <c r="I149" s="4">
        <v>126208</v>
      </c>
      <c r="J149" s="4">
        <v>0</v>
      </c>
      <c r="K149" s="4">
        <v>22272</v>
      </c>
      <c r="L149" s="4">
        <f>SUM(M149:O149)</f>
        <v>148480</v>
      </c>
      <c r="M149" s="4">
        <v>126208</v>
      </c>
      <c r="N149" s="4">
        <v>0</v>
      </c>
      <c r="O149" s="4">
        <v>22272</v>
      </c>
      <c r="P149" s="4">
        <f>SUM(Q149:S149)</f>
        <v>122779.40000000001</v>
      </c>
      <c r="Q149" s="4">
        <v>104362.49</v>
      </c>
      <c r="R149" s="4"/>
      <c r="S149" s="4">
        <v>18416.91</v>
      </c>
      <c r="T149" s="22">
        <v>43798</v>
      </c>
    </row>
    <row r="150" spans="1:22" s="18" customFormat="1" ht="52.8" x14ac:dyDescent="0.3">
      <c r="A150" s="14" t="s">
        <v>567</v>
      </c>
      <c r="B150" s="14" t="s">
        <v>568</v>
      </c>
      <c r="C150" s="14" t="s">
        <v>569</v>
      </c>
      <c r="D150" s="14" t="s">
        <v>570</v>
      </c>
      <c r="E150" s="14" t="s">
        <v>66</v>
      </c>
      <c r="F150" s="14" t="s">
        <v>37</v>
      </c>
      <c r="G150" s="14" t="s">
        <v>43</v>
      </c>
      <c r="H150" s="4">
        <f t="shared" ref="H150:H153" si="154">SUM(I150:K150)</f>
        <v>185399.14999999997</v>
      </c>
      <c r="I150" s="4">
        <v>157589.22999999998</v>
      </c>
      <c r="J150" s="4">
        <v>0</v>
      </c>
      <c r="K150" s="4">
        <v>27809.919999999995</v>
      </c>
      <c r="L150" s="4">
        <f t="shared" ref="L150:L153" si="155">SUM(M150:O150)</f>
        <v>188353</v>
      </c>
      <c r="M150" s="4">
        <v>160100</v>
      </c>
      <c r="N150" s="4">
        <v>0</v>
      </c>
      <c r="O150" s="4">
        <v>28253</v>
      </c>
      <c r="P150" s="4">
        <f t="shared" ref="P150:P153" si="156">SUM(Q150:S150)</f>
        <v>185399.15000000002</v>
      </c>
      <c r="Q150" s="4">
        <v>157589.23000000001</v>
      </c>
      <c r="R150" s="4">
        <v>0</v>
      </c>
      <c r="S150" s="4">
        <v>27809.919999999998</v>
      </c>
      <c r="T150" s="22">
        <v>43676</v>
      </c>
    </row>
    <row r="151" spans="1:22" s="18" customFormat="1" ht="52.8" x14ac:dyDescent="0.3">
      <c r="A151" s="14" t="s">
        <v>571</v>
      </c>
      <c r="B151" s="14" t="s">
        <v>572</v>
      </c>
      <c r="C151" s="14" t="s">
        <v>573</v>
      </c>
      <c r="D151" s="14" t="s">
        <v>574</v>
      </c>
      <c r="E151" s="14" t="s">
        <v>188</v>
      </c>
      <c r="F151" s="14" t="s">
        <v>37</v>
      </c>
      <c r="G151" s="14" t="s">
        <v>43</v>
      </c>
      <c r="H151" s="4">
        <f t="shared" si="154"/>
        <v>600732.80000000005</v>
      </c>
      <c r="I151" s="4">
        <v>346361</v>
      </c>
      <c r="J151" s="4">
        <v>0</v>
      </c>
      <c r="K151" s="4">
        <v>254371.8</v>
      </c>
      <c r="L151" s="4">
        <f t="shared" si="155"/>
        <v>600732.80000000005</v>
      </c>
      <c r="M151" s="4">
        <v>346361</v>
      </c>
      <c r="N151" s="4">
        <v>0</v>
      </c>
      <c r="O151" s="4">
        <v>254371.8</v>
      </c>
      <c r="P151" s="4">
        <f t="shared" si="156"/>
        <v>600732.80000000005</v>
      </c>
      <c r="Q151" s="4">
        <v>346361</v>
      </c>
      <c r="R151" s="4">
        <v>0</v>
      </c>
      <c r="S151" s="4">
        <v>254371.8</v>
      </c>
      <c r="T151" s="22">
        <v>43444</v>
      </c>
      <c r="V151" s="68">
        <f>L148-H148</f>
        <v>2953.8500000000931</v>
      </c>
    </row>
    <row r="152" spans="1:22" s="18" customFormat="1" ht="52.8" x14ac:dyDescent="0.3">
      <c r="A152" s="14" t="s">
        <v>575</v>
      </c>
      <c r="B152" s="14" t="s">
        <v>576</v>
      </c>
      <c r="C152" s="14" t="s">
        <v>577</v>
      </c>
      <c r="D152" s="14" t="s">
        <v>578</v>
      </c>
      <c r="E152" s="14" t="s">
        <v>579</v>
      </c>
      <c r="F152" s="14" t="s">
        <v>37</v>
      </c>
      <c r="G152" s="14" t="s">
        <v>38</v>
      </c>
      <c r="H152" s="4">
        <f t="shared" si="154"/>
        <v>151437</v>
      </c>
      <c r="I152" s="4">
        <v>128721</v>
      </c>
      <c r="J152" s="4">
        <v>0</v>
      </c>
      <c r="K152" s="4">
        <v>22716</v>
      </c>
      <c r="L152" s="4">
        <f t="shared" si="155"/>
        <v>151437</v>
      </c>
      <c r="M152" s="4">
        <v>128721</v>
      </c>
      <c r="N152" s="4">
        <v>0</v>
      </c>
      <c r="O152" s="4">
        <v>22716</v>
      </c>
      <c r="P152" s="4">
        <f t="shared" si="156"/>
        <v>145441.29999999999</v>
      </c>
      <c r="Q152" s="4">
        <v>123624.67</v>
      </c>
      <c r="R152" s="4">
        <v>0</v>
      </c>
      <c r="S152" s="4">
        <v>21816.63</v>
      </c>
      <c r="T152" s="22">
        <v>43950</v>
      </c>
    </row>
    <row r="153" spans="1:22" s="18" customFormat="1" ht="52.8" x14ac:dyDescent="0.3">
      <c r="A153" s="14" t="s">
        <v>580</v>
      </c>
      <c r="B153" s="14" t="s">
        <v>581</v>
      </c>
      <c r="C153" s="14" t="s">
        <v>582</v>
      </c>
      <c r="D153" s="14" t="s">
        <v>583</v>
      </c>
      <c r="E153" s="14" t="s">
        <v>584</v>
      </c>
      <c r="F153" s="14" t="s">
        <v>37</v>
      </c>
      <c r="G153" s="14" t="s">
        <v>43</v>
      </c>
      <c r="H153" s="4">
        <f t="shared" si="154"/>
        <v>146319</v>
      </c>
      <c r="I153" s="4">
        <v>124371.15</v>
      </c>
      <c r="J153" s="4">
        <v>21947.85</v>
      </c>
      <c r="K153" s="4">
        <v>0</v>
      </c>
      <c r="L153" s="4">
        <f t="shared" si="155"/>
        <v>146319</v>
      </c>
      <c r="M153" s="4">
        <v>124371.15</v>
      </c>
      <c r="N153" s="4">
        <v>21947.85</v>
      </c>
      <c r="O153" s="4">
        <v>0</v>
      </c>
      <c r="P153" s="4">
        <f t="shared" si="156"/>
        <v>146319</v>
      </c>
      <c r="Q153" s="4">
        <v>124371.15</v>
      </c>
      <c r="R153" s="4">
        <v>21947.849999999995</v>
      </c>
      <c r="S153" s="4">
        <v>0</v>
      </c>
      <c r="T153" s="22">
        <v>43488</v>
      </c>
    </row>
    <row r="154" spans="1:22" s="18" customFormat="1" ht="26.4" x14ac:dyDescent="0.3">
      <c r="A154" s="12" t="s">
        <v>585</v>
      </c>
      <c r="B154" s="13" t="s">
        <v>24</v>
      </c>
      <c r="C154" s="14" t="s">
        <v>24</v>
      </c>
      <c r="D154" s="12" t="s">
        <v>586</v>
      </c>
      <c r="E154" s="13" t="s">
        <v>24</v>
      </c>
      <c r="F154" s="13" t="s">
        <v>0</v>
      </c>
      <c r="G154" s="13"/>
      <c r="H154" s="15">
        <f>SUM(I154:K154)</f>
        <v>2966201.1199999996</v>
      </c>
      <c r="I154" s="15">
        <f t="shared" ref="I154:K154" si="157">SUM(I155:I159)</f>
        <v>2520973.6399999997</v>
      </c>
      <c r="J154" s="15">
        <f t="shared" si="157"/>
        <v>0</v>
      </c>
      <c r="K154" s="15">
        <f t="shared" si="157"/>
        <v>445227.48000000004</v>
      </c>
      <c r="L154" s="15">
        <f>SUM(M154:O154)</f>
        <v>2966201.1199999996</v>
      </c>
      <c r="M154" s="15">
        <f>SUM(M155:M159)</f>
        <v>2520973.6399999997</v>
      </c>
      <c r="N154" s="15">
        <f t="shared" ref="N154:O154" si="158">SUM(N155:N159)</f>
        <v>0</v>
      </c>
      <c r="O154" s="15">
        <f t="shared" si="158"/>
        <v>445227.48000000004</v>
      </c>
      <c r="P154" s="15">
        <f>SUM(Q154:S154)</f>
        <v>2558751.21</v>
      </c>
      <c r="Q154" s="15">
        <f>SUM(Q155:Q159)</f>
        <v>2174730.48</v>
      </c>
      <c r="R154" s="15">
        <v>0</v>
      </c>
      <c r="S154" s="15">
        <f>SUM(S155:S159)</f>
        <v>384020.73000000004</v>
      </c>
      <c r="T154" s="22">
        <v>0</v>
      </c>
    </row>
    <row r="155" spans="1:22" s="18" customFormat="1" ht="52.8" x14ac:dyDescent="0.3">
      <c r="A155" s="14" t="s">
        <v>587</v>
      </c>
      <c r="B155" s="14" t="s">
        <v>588</v>
      </c>
      <c r="C155" s="14" t="s">
        <v>589</v>
      </c>
      <c r="D155" s="14" t="s">
        <v>590</v>
      </c>
      <c r="E155" s="14" t="s">
        <v>558</v>
      </c>
      <c r="F155" s="14" t="s">
        <v>37</v>
      </c>
      <c r="G155" s="14" t="s">
        <v>38</v>
      </c>
      <c r="H155" s="4">
        <f>SUM(I155:K155)</f>
        <v>736499</v>
      </c>
      <c r="I155" s="4">
        <v>626024</v>
      </c>
      <c r="J155" s="4">
        <v>0</v>
      </c>
      <c r="K155" s="4">
        <v>110475</v>
      </c>
      <c r="L155" s="4">
        <f>SUM(M155:O155)</f>
        <v>736499</v>
      </c>
      <c r="M155" s="4">
        <v>626024</v>
      </c>
      <c r="N155" s="4">
        <v>0</v>
      </c>
      <c r="O155" s="4">
        <v>110475</v>
      </c>
      <c r="P155" s="4">
        <f>SUM(Q155:S155)</f>
        <v>580658.39</v>
      </c>
      <c r="Q155" s="4">
        <v>493559.51</v>
      </c>
      <c r="R155" s="4">
        <v>0</v>
      </c>
      <c r="S155" s="4">
        <v>87098.880000000005</v>
      </c>
      <c r="T155" s="22">
        <v>43950</v>
      </c>
    </row>
    <row r="156" spans="1:22" s="18" customFormat="1" ht="52.8" x14ac:dyDescent="0.3">
      <c r="A156" s="14" t="s">
        <v>591</v>
      </c>
      <c r="B156" s="14" t="s">
        <v>592</v>
      </c>
      <c r="C156" s="14" t="s">
        <v>593</v>
      </c>
      <c r="D156" s="14" t="s">
        <v>594</v>
      </c>
      <c r="E156" s="14" t="s">
        <v>66</v>
      </c>
      <c r="F156" s="14" t="s">
        <v>37</v>
      </c>
      <c r="G156" s="14" t="s">
        <v>43</v>
      </c>
      <c r="H156" s="4">
        <f t="shared" ref="H156:H159" si="159">SUM(I156:K156)</f>
        <v>241889</v>
      </c>
      <c r="I156" s="4">
        <v>205605.65</v>
      </c>
      <c r="J156" s="4">
        <v>0</v>
      </c>
      <c r="K156" s="4">
        <v>36283.35</v>
      </c>
      <c r="L156" s="4">
        <f t="shared" ref="L156:L159" si="160">SUM(M156:O156)</f>
        <v>241889</v>
      </c>
      <c r="M156" s="4">
        <v>205605.65</v>
      </c>
      <c r="N156" s="4">
        <v>0</v>
      </c>
      <c r="O156" s="4">
        <v>36283.35</v>
      </c>
      <c r="P156" s="4">
        <f t="shared" ref="P156:P158" si="161">SUM(Q156:S156)</f>
        <v>241889</v>
      </c>
      <c r="Q156" s="4">
        <v>205605.65</v>
      </c>
      <c r="R156" s="4">
        <v>0</v>
      </c>
      <c r="S156" s="4">
        <v>36283.35</v>
      </c>
      <c r="T156" s="22">
        <v>43488</v>
      </c>
    </row>
    <row r="157" spans="1:22" s="18" customFormat="1" ht="52.8" x14ac:dyDescent="0.3">
      <c r="A157" s="14" t="s">
        <v>571</v>
      </c>
      <c r="B157" s="14" t="s">
        <v>595</v>
      </c>
      <c r="C157" s="14" t="s">
        <v>596</v>
      </c>
      <c r="D157" s="14" t="s">
        <v>597</v>
      </c>
      <c r="E157" s="14" t="s">
        <v>188</v>
      </c>
      <c r="F157" s="14" t="s">
        <v>37</v>
      </c>
      <c r="G157" s="14" t="s">
        <v>38</v>
      </c>
      <c r="H157" s="4">
        <f t="shared" si="159"/>
        <v>891741.17999999993</v>
      </c>
      <c r="I157" s="4">
        <v>757980</v>
      </c>
      <c r="J157" s="4">
        <v>0</v>
      </c>
      <c r="K157" s="4">
        <v>133761.18</v>
      </c>
      <c r="L157" s="4">
        <f t="shared" si="160"/>
        <v>891741.17999999993</v>
      </c>
      <c r="M157" s="4">
        <v>757980</v>
      </c>
      <c r="N157" s="4">
        <v>0</v>
      </c>
      <c r="O157" s="4">
        <v>133761.18</v>
      </c>
      <c r="P157" s="4">
        <f t="shared" si="161"/>
        <v>750823.9</v>
      </c>
      <c r="Q157" s="4">
        <v>638200.31000000006</v>
      </c>
      <c r="R157" s="4">
        <v>0</v>
      </c>
      <c r="S157" s="4">
        <v>112623.59</v>
      </c>
      <c r="T157" s="22">
        <v>43950</v>
      </c>
    </row>
    <row r="158" spans="1:22" s="18" customFormat="1" ht="52.8" x14ac:dyDescent="0.3">
      <c r="A158" s="14" t="s">
        <v>598</v>
      </c>
      <c r="B158" s="14" t="s">
        <v>599</v>
      </c>
      <c r="C158" s="14" t="s">
        <v>600</v>
      </c>
      <c r="D158" s="14" t="s">
        <v>601</v>
      </c>
      <c r="E158" s="14" t="s">
        <v>579</v>
      </c>
      <c r="F158" s="14" t="s">
        <v>37</v>
      </c>
      <c r="G158" s="14" t="s">
        <v>43</v>
      </c>
      <c r="H158" s="4">
        <f t="shared" si="159"/>
        <v>727472.94</v>
      </c>
      <c r="I158" s="4">
        <v>618351.99</v>
      </c>
      <c r="J158" s="4">
        <v>0</v>
      </c>
      <c r="K158" s="4">
        <v>109120.95</v>
      </c>
      <c r="L158" s="4">
        <f t="shared" si="160"/>
        <v>727472.94</v>
      </c>
      <c r="M158" s="4">
        <v>618351.99</v>
      </c>
      <c r="N158" s="4">
        <v>0</v>
      </c>
      <c r="O158" s="4">
        <v>109120.95</v>
      </c>
      <c r="P158" s="4">
        <f t="shared" si="161"/>
        <v>727472.94</v>
      </c>
      <c r="Q158" s="4">
        <v>618351.99</v>
      </c>
      <c r="R158" s="4">
        <v>0</v>
      </c>
      <c r="S158" s="4">
        <v>109120.95</v>
      </c>
      <c r="T158" s="22">
        <v>43890</v>
      </c>
    </row>
    <row r="159" spans="1:22" s="18" customFormat="1" ht="52.8" x14ac:dyDescent="0.3">
      <c r="A159" s="14" t="s">
        <v>602</v>
      </c>
      <c r="B159" s="14" t="s">
        <v>603</v>
      </c>
      <c r="C159" s="14" t="s">
        <v>604</v>
      </c>
      <c r="D159" s="14" t="s">
        <v>605</v>
      </c>
      <c r="E159" s="14" t="s">
        <v>83</v>
      </c>
      <c r="F159" s="14" t="s">
        <v>37</v>
      </c>
      <c r="G159" s="14" t="s">
        <v>38</v>
      </c>
      <c r="H159" s="4">
        <f t="shared" si="159"/>
        <v>368599</v>
      </c>
      <c r="I159" s="4">
        <v>313012</v>
      </c>
      <c r="J159" s="4">
        <v>0</v>
      </c>
      <c r="K159" s="4">
        <v>55587</v>
      </c>
      <c r="L159" s="4">
        <f t="shared" si="160"/>
        <v>368599</v>
      </c>
      <c r="M159" s="4">
        <v>313012</v>
      </c>
      <c r="N159" s="4">
        <v>0</v>
      </c>
      <c r="O159" s="4">
        <v>55587</v>
      </c>
      <c r="P159" s="4">
        <f>SUM(Q159:S159)</f>
        <v>257906.97999999998</v>
      </c>
      <c r="Q159" s="4">
        <v>219013.02</v>
      </c>
      <c r="R159" s="4">
        <v>0</v>
      </c>
      <c r="S159" s="4">
        <v>38893.96</v>
      </c>
      <c r="T159" s="22">
        <v>43890</v>
      </c>
    </row>
    <row r="160" spans="1:22" s="18" customFormat="1" ht="66" x14ac:dyDescent="0.3">
      <c r="A160" s="12" t="s">
        <v>606</v>
      </c>
      <c r="B160" s="13" t="s">
        <v>24</v>
      </c>
      <c r="C160" s="14" t="s">
        <v>24</v>
      </c>
      <c r="D160" s="12" t="s">
        <v>607</v>
      </c>
      <c r="E160" s="13" t="s">
        <v>24</v>
      </c>
      <c r="F160" s="13" t="s">
        <v>0</v>
      </c>
      <c r="G160" s="13"/>
      <c r="H160" s="15">
        <f>SUM(I160:K160)</f>
        <v>1156344.3799999999</v>
      </c>
      <c r="I160" s="19">
        <f>I161</f>
        <v>982761</v>
      </c>
      <c r="J160" s="19">
        <f t="shared" ref="J160:K160" si="162">J161</f>
        <v>0</v>
      </c>
      <c r="K160" s="19">
        <f t="shared" si="162"/>
        <v>173583.38</v>
      </c>
      <c r="L160" s="15">
        <f>SUM(M160:O160)</f>
        <v>906987.7300000001</v>
      </c>
      <c r="M160" s="15">
        <f>SUM(M161)</f>
        <v>770807.84000000008</v>
      </c>
      <c r="N160" s="15">
        <f t="shared" ref="N160:O160" si="163">SUM(N161)</f>
        <v>0</v>
      </c>
      <c r="O160" s="15">
        <f t="shared" si="163"/>
        <v>136179.88999999998</v>
      </c>
      <c r="P160" s="15">
        <f>SUM(Q160:S160)</f>
        <v>538843.34</v>
      </c>
      <c r="Q160" s="15">
        <f>SUM(Q161)</f>
        <v>457960.38</v>
      </c>
      <c r="R160" s="15">
        <f t="shared" ref="R160" si="164">SUM(R161)</f>
        <v>0</v>
      </c>
      <c r="S160" s="15">
        <f t="shared" ref="S160" si="165">SUM(S161)</f>
        <v>80882.959999999992</v>
      </c>
      <c r="T160" s="22">
        <v>0</v>
      </c>
    </row>
    <row r="161" spans="1:20" s="18" customFormat="1" ht="52.8" x14ac:dyDescent="0.3">
      <c r="A161" s="12" t="s">
        <v>608</v>
      </c>
      <c r="B161" s="13" t="s">
        <v>24</v>
      </c>
      <c r="C161" s="14" t="s">
        <v>24</v>
      </c>
      <c r="D161" s="12" t="s">
        <v>609</v>
      </c>
      <c r="E161" s="13" t="s">
        <v>24</v>
      </c>
      <c r="F161" s="13" t="s">
        <v>0</v>
      </c>
      <c r="G161" s="13"/>
      <c r="H161" s="15">
        <f>SUM(I161:K161)</f>
        <v>1156344.3799999999</v>
      </c>
      <c r="I161" s="19">
        <f>SUM(I162:I166)</f>
        <v>982761</v>
      </c>
      <c r="J161" s="19">
        <f t="shared" ref="J161:K161" si="166">SUM(J162:J166)</f>
        <v>0</v>
      </c>
      <c r="K161" s="19">
        <f t="shared" si="166"/>
        <v>173583.38</v>
      </c>
      <c r="L161" s="15">
        <f>SUM(M161:O161)</f>
        <v>906987.7300000001</v>
      </c>
      <c r="M161" s="15">
        <f>SUM(M162:M166)</f>
        <v>770807.84000000008</v>
      </c>
      <c r="N161" s="15">
        <f t="shared" ref="N161:O161" si="167">SUM(N162:N166)</f>
        <v>0</v>
      </c>
      <c r="O161" s="15">
        <f t="shared" si="167"/>
        <v>136179.88999999998</v>
      </c>
      <c r="P161" s="15">
        <f>SUM(Q161:S161)</f>
        <v>538843.34</v>
      </c>
      <c r="Q161" s="15">
        <f>SUM(Q162:Q166)</f>
        <v>457960.38</v>
      </c>
      <c r="R161" s="15">
        <f t="shared" ref="R161" si="168">SUM(R162:R166)</f>
        <v>0</v>
      </c>
      <c r="S161" s="15">
        <f t="shared" ref="S161" si="169">SUM(S162:S166)</f>
        <v>80882.959999999992</v>
      </c>
      <c r="T161" s="22">
        <v>0</v>
      </c>
    </row>
    <row r="162" spans="1:20" s="18" customFormat="1" ht="43.95" customHeight="1" x14ac:dyDescent="0.3">
      <c r="A162" s="14" t="s">
        <v>610</v>
      </c>
      <c r="B162" s="14" t="s">
        <v>611</v>
      </c>
      <c r="C162" s="14" t="s">
        <v>612</v>
      </c>
      <c r="D162" s="14" t="s">
        <v>613</v>
      </c>
      <c r="E162" s="14" t="s">
        <v>558</v>
      </c>
      <c r="F162" s="14" t="s">
        <v>37</v>
      </c>
      <c r="G162" s="14" t="s">
        <v>43</v>
      </c>
      <c r="H162" s="4">
        <f>SUM(I162:K162)</f>
        <v>160732.06</v>
      </c>
      <c r="I162" s="52">
        <v>136622.25</v>
      </c>
      <c r="J162" s="52">
        <v>0</v>
      </c>
      <c r="K162" s="52">
        <v>24109.81</v>
      </c>
      <c r="L162" s="4">
        <f>SUM(M162:O162)</f>
        <v>172733.52</v>
      </c>
      <c r="M162" s="4">
        <v>146823.49</v>
      </c>
      <c r="N162" s="4">
        <v>0</v>
      </c>
      <c r="O162" s="4">
        <v>25910.03</v>
      </c>
      <c r="P162" s="4">
        <f>SUM(Q162:S162)</f>
        <v>160732.06</v>
      </c>
      <c r="Q162" s="4">
        <v>136622.25</v>
      </c>
      <c r="R162" s="4">
        <v>0</v>
      </c>
      <c r="S162" s="4">
        <v>24109.81</v>
      </c>
      <c r="T162" s="22">
        <v>43773</v>
      </c>
    </row>
    <row r="163" spans="1:20" s="18" customFormat="1" ht="52.8" x14ac:dyDescent="0.3">
      <c r="A163" s="14" t="s">
        <v>614</v>
      </c>
      <c r="B163" s="14" t="s">
        <v>615</v>
      </c>
      <c r="C163" s="14" t="s">
        <v>616</v>
      </c>
      <c r="D163" s="14" t="s">
        <v>617</v>
      </c>
      <c r="E163" s="14" t="s">
        <v>66</v>
      </c>
      <c r="F163" s="14" t="s">
        <v>37</v>
      </c>
      <c r="G163" s="14" t="s">
        <v>38</v>
      </c>
      <c r="H163" s="4">
        <f t="shared" ref="H163:H166" si="170">SUM(I163:K163)</f>
        <v>192832.21</v>
      </c>
      <c r="I163" s="52">
        <v>163907.37</v>
      </c>
      <c r="J163" s="52">
        <v>0</v>
      </c>
      <c r="K163" s="52">
        <v>28924.84</v>
      </c>
      <c r="L163" s="4">
        <f t="shared" ref="L163:L166" si="171">SUM(M163:O163)</f>
        <v>192832.21</v>
      </c>
      <c r="M163" s="4">
        <v>163907.37</v>
      </c>
      <c r="N163" s="4">
        <v>0</v>
      </c>
      <c r="O163" s="4">
        <v>28924.84</v>
      </c>
      <c r="P163" s="4">
        <f t="shared" ref="P163:P166" si="172">SUM(Q163:S163)</f>
        <v>98068.83</v>
      </c>
      <c r="Q163" s="4">
        <v>83358.5</v>
      </c>
      <c r="R163" s="4">
        <v>0</v>
      </c>
      <c r="S163" s="4">
        <v>14710.33</v>
      </c>
      <c r="T163" s="22">
        <v>44041</v>
      </c>
    </row>
    <row r="164" spans="1:20" s="18" customFormat="1" ht="52.8" x14ac:dyDescent="0.3">
      <c r="A164" s="14" t="s">
        <v>618</v>
      </c>
      <c r="B164" s="14" t="s">
        <v>619</v>
      </c>
      <c r="C164" s="14" t="s">
        <v>620</v>
      </c>
      <c r="D164" s="14" t="s">
        <v>621</v>
      </c>
      <c r="E164" s="14" t="s">
        <v>83</v>
      </c>
      <c r="F164" s="14" t="s">
        <v>37</v>
      </c>
      <c r="G164" s="14" t="s">
        <v>38</v>
      </c>
      <c r="H164" s="4">
        <f t="shared" si="170"/>
        <v>163986.88</v>
      </c>
      <c r="I164" s="4">
        <v>139388</v>
      </c>
      <c r="J164" s="4">
        <v>0</v>
      </c>
      <c r="K164" s="4">
        <v>24598.880000000001</v>
      </c>
      <c r="L164" s="4">
        <f t="shared" si="171"/>
        <v>163986.88</v>
      </c>
      <c r="M164" s="4">
        <v>139388</v>
      </c>
      <c r="N164" s="4">
        <v>0</v>
      </c>
      <c r="O164" s="4">
        <v>24598.880000000001</v>
      </c>
      <c r="P164" s="4">
        <f t="shared" si="172"/>
        <v>52020.71</v>
      </c>
      <c r="Q164" s="4">
        <v>44217.33</v>
      </c>
      <c r="R164" s="4">
        <v>0</v>
      </c>
      <c r="S164" s="4">
        <v>7803.38</v>
      </c>
      <c r="T164" s="22">
        <v>44145</v>
      </c>
    </row>
    <row r="165" spans="1:20" s="18" customFormat="1" ht="66" x14ac:dyDescent="0.3">
      <c r="A165" s="14" t="s">
        <v>622</v>
      </c>
      <c r="B165" s="14" t="s">
        <v>623</v>
      </c>
      <c r="C165" s="14" t="s">
        <v>624</v>
      </c>
      <c r="D165" s="14" t="s">
        <v>625</v>
      </c>
      <c r="E165" s="14" t="s">
        <v>188</v>
      </c>
      <c r="F165" s="14" t="s">
        <v>37</v>
      </c>
      <c r="G165" s="14" t="s">
        <v>38</v>
      </c>
      <c r="H165" s="4">
        <f t="shared" si="170"/>
        <v>477051.27</v>
      </c>
      <c r="I165" s="52">
        <v>405493.58</v>
      </c>
      <c r="J165" s="4">
        <v>0</v>
      </c>
      <c r="K165" s="52">
        <v>71557.69</v>
      </c>
      <c r="L165" s="4">
        <f t="shared" si="171"/>
        <v>215693.16</v>
      </c>
      <c r="M165" s="4">
        <v>183339.18</v>
      </c>
      <c r="N165" s="4">
        <v>0</v>
      </c>
      <c r="O165" s="4">
        <v>32353.98</v>
      </c>
      <c r="P165" s="4">
        <f t="shared" si="172"/>
        <v>158584.72</v>
      </c>
      <c r="Q165" s="4">
        <v>134797.01</v>
      </c>
      <c r="R165" s="4">
        <v>0</v>
      </c>
      <c r="S165" s="4">
        <v>23787.71</v>
      </c>
      <c r="T165" s="22">
        <v>44243</v>
      </c>
    </row>
    <row r="166" spans="1:20" s="18" customFormat="1" ht="52.8" x14ac:dyDescent="0.3">
      <c r="A166" s="14" t="s">
        <v>626</v>
      </c>
      <c r="B166" s="14" t="s">
        <v>627</v>
      </c>
      <c r="C166" s="14" t="s">
        <v>628</v>
      </c>
      <c r="D166" s="14" t="s">
        <v>629</v>
      </c>
      <c r="E166" s="14" t="s">
        <v>579</v>
      </c>
      <c r="F166" s="14" t="s">
        <v>37</v>
      </c>
      <c r="G166" s="14" t="s">
        <v>38</v>
      </c>
      <c r="H166" s="4">
        <f t="shared" si="170"/>
        <v>161741.96</v>
      </c>
      <c r="I166" s="4">
        <v>137349.79999999999</v>
      </c>
      <c r="J166" s="4">
        <v>0</v>
      </c>
      <c r="K166" s="4">
        <v>24392.16</v>
      </c>
      <c r="L166" s="4">
        <f t="shared" si="171"/>
        <v>161741.96</v>
      </c>
      <c r="M166" s="4">
        <v>137349.79999999999</v>
      </c>
      <c r="N166" s="4">
        <v>0</v>
      </c>
      <c r="O166" s="4">
        <v>24392.16</v>
      </c>
      <c r="P166" s="4">
        <f t="shared" si="172"/>
        <v>69437.02</v>
      </c>
      <c r="Q166" s="4">
        <v>58965.29</v>
      </c>
      <c r="R166" s="4">
        <v>0</v>
      </c>
      <c r="S166" s="4">
        <v>10471.73</v>
      </c>
      <c r="T166" s="22">
        <v>44244</v>
      </c>
    </row>
    <row r="167" spans="1:20" s="18" customFormat="1" ht="39.6" x14ac:dyDescent="0.3">
      <c r="A167" s="12" t="s">
        <v>630</v>
      </c>
      <c r="B167" s="13" t="s">
        <v>24</v>
      </c>
      <c r="C167" s="14" t="s">
        <v>24</v>
      </c>
      <c r="D167" s="12" t="s">
        <v>631</v>
      </c>
      <c r="E167" s="13" t="s">
        <v>24</v>
      </c>
      <c r="F167" s="13" t="s">
        <v>0</v>
      </c>
      <c r="G167" s="13"/>
      <c r="H167" s="15">
        <f>SUM(I167:K167)</f>
        <v>6638486.2199999988</v>
      </c>
      <c r="I167" s="15">
        <f t="shared" ref="I167:K167" si="173">I168</f>
        <v>5484436.7699999996</v>
      </c>
      <c r="J167" s="15">
        <f t="shared" si="173"/>
        <v>0</v>
      </c>
      <c r="K167" s="15">
        <f t="shared" si="173"/>
        <v>1154049.4499999997</v>
      </c>
      <c r="L167" s="15">
        <f t="shared" ref="L167:L174" si="174">SUM(M167:O167)</f>
        <v>6056010.3200000003</v>
      </c>
      <c r="M167" s="15">
        <f>SUM(M168)</f>
        <v>4989331.9000000004</v>
      </c>
      <c r="N167" s="15">
        <f t="shared" ref="N167:O167" si="175">SUM(N168)</f>
        <v>0</v>
      </c>
      <c r="O167" s="15">
        <f t="shared" si="175"/>
        <v>1066678.42</v>
      </c>
      <c r="P167" s="15">
        <f>SUM(Q167:S167)</f>
        <v>2620251.75</v>
      </c>
      <c r="Q167" s="15">
        <f>SUM(Q168)</f>
        <v>2167488.31</v>
      </c>
      <c r="R167" s="15">
        <f t="shared" ref="R167" si="176">SUM(R168)</f>
        <v>0</v>
      </c>
      <c r="S167" s="15">
        <f t="shared" ref="S167" si="177">SUM(S168)</f>
        <v>452763.44</v>
      </c>
      <c r="T167" s="22">
        <v>0</v>
      </c>
    </row>
    <row r="168" spans="1:20" s="18" customFormat="1" ht="39.6" x14ac:dyDescent="0.3">
      <c r="A168" s="12" t="s">
        <v>632</v>
      </c>
      <c r="B168" s="13" t="s">
        <v>24</v>
      </c>
      <c r="C168" s="14" t="s">
        <v>24</v>
      </c>
      <c r="D168" s="12" t="s">
        <v>633</v>
      </c>
      <c r="E168" s="13" t="s">
        <v>24</v>
      </c>
      <c r="F168" s="13" t="s">
        <v>0</v>
      </c>
      <c r="G168" s="13"/>
      <c r="H168" s="15">
        <f t="shared" ref="H168:H170" si="178">SUM(I168:K168)</f>
        <v>6638486.2199999988</v>
      </c>
      <c r="I168" s="15">
        <f t="shared" ref="I168:K168" si="179">I169+I172</f>
        <v>5484436.7699999996</v>
      </c>
      <c r="J168" s="15">
        <f t="shared" si="179"/>
        <v>0</v>
      </c>
      <c r="K168" s="15">
        <f t="shared" si="179"/>
        <v>1154049.4499999997</v>
      </c>
      <c r="L168" s="15">
        <f t="shared" si="174"/>
        <v>6056010.3200000003</v>
      </c>
      <c r="M168" s="15">
        <f>M169+M172</f>
        <v>4989331.9000000004</v>
      </c>
      <c r="N168" s="15">
        <f t="shared" ref="N168:O168" si="180">N169+N172</f>
        <v>0</v>
      </c>
      <c r="O168" s="15">
        <f t="shared" si="180"/>
        <v>1066678.42</v>
      </c>
      <c r="P168" s="15">
        <f>SUM(Q168:S168)</f>
        <v>2620251.75</v>
      </c>
      <c r="Q168" s="15">
        <f>Q169+Q172</f>
        <v>2167488.31</v>
      </c>
      <c r="R168" s="15">
        <f t="shared" ref="R168" si="181">R169+R172</f>
        <v>0</v>
      </c>
      <c r="S168" s="15">
        <f t="shared" ref="S168" si="182">S169+S172</f>
        <v>452763.44</v>
      </c>
      <c r="T168" s="22">
        <v>0</v>
      </c>
    </row>
    <row r="169" spans="1:20" s="18" customFormat="1" ht="39.6" x14ac:dyDescent="0.3">
      <c r="A169" s="12" t="s">
        <v>634</v>
      </c>
      <c r="B169" s="13" t="s">
        <v>24</v>
      </c>
      <c r="C169" s="14" t="s">
        <v>24</v>
      </c>
      <c r="D169" s="12" t="s">
        <v>635</v>
      </c>
      <c r="E169" s="13" t="s">
        <v>24</v>
      </c>
      <c r="F169" s="13" t="s">
        <v>0</v>
      </c>
      <c r="G169" s="13"/>
      <c r="H169" s="15">
        <f t="shared" si="178"/>
        <v>4130687.05</v>
      </c>
      <c r="I169" s="15">
        <f t="shared" ref="I169:K170" si="183">I170</f>
        <v>3352807.77</v>
      </c>
      <c r="J169" s="15">
        <f t="shared" si="183"/>
        <v>0</v>
      </c>
      <c r="K169" s="15">
        <f t="shared" si="183"/>
        <v>777879.2799999998</v>
      </c>
      <c r="L169" s="15">
        <f t="shared" si="174"/>
        <v>4130687.05</v>
      </c>
      <c r="M169" s="15">
        <f>SUM(M170)</f>
        <v>3352807.77</v>
      </c>
      <c r="N169" s="15">
        <f t="shared" ref="N169" si="184">SUM(N170)</f>
        <v>0</v>
      </c>
      <c r="O169" s="15">
        <f t="shared" ref="O169" si="185">SUM(O170)</f>
        <v>777879.28</v>
      </c>
      <c r="P169" s="15">
        <f>SUM(Q169:S169)</f>
        <v>1562703.11</v>
      </c>
      <c r="Q169" s="15">
        <f>SUM(Q170)</f>
        <v>1268419.29</v>
      </c>
      <c r="R169" s="15">
        <f t="shared" ref="R169:R170" si="186">SUM(R170)</f>
        <v>0</v>
      </c>
      <c r="S169" s="15">
        <f t="shared" ref="S169:S170" si="187">SUM(S170)</f>
        <v>294283.82</v>
      </c>
      <c r="T169" s="22">
        <v>0</v>
      </c>
    </row>
    <row r="170" spans="1:20" s="18" customFormat="1" ht="39.6" x14ac:dyDescent="0.3">
      <c r="A170" s="12" t="s">
        <v>636</v>
      </c>
      <c r="B170" s="13" t="s">
        <v>24</v>
      </c>
      <c r="C170" s="14" t="s">
        <v>24</v>
      </c>
      <c r="D170" s="12" t="s">
        <v>637</v>
      </c>
      <c r="E170" s="13" t="s">
        <v>24</v>
      </c>
      <c r="F170" s="13" t="s">
        <v>0</v>
      </c>
      <c r="G170" s="13"/>
      <c r="H170" s="15">
        <f t="shared" si="178"/>
        <v>4130687.05</v>
      </c>
      <c r="I170" s="15">
        <f t="shared" si="183"/>
        <v>3352807.77</v>
      </c>
      <c r="J170" s="15">
        <f t="shared" si="183"/>
        <v>0</v>
      </c>
      <c r="K170" s="15">
        <f t="shared" si="183"/>
        <v>777879.2799999998</v>
      </c>
      <c r="L170" s="15">
        <f t="shared" si="174"/>
        <v>4130687.05</v>
      </c>
      <c r="M170" s="15">
        <f>SUM(M171)</f>
        <v>3352807.77</v>
      </c>
      <c r="N170" s="15">
        <f t="shared" ref="N170:O170" si="188">SUM(N171)</f>
        <v>0</v>
      </c>
      <c r="O170" s="15">
        <f t="shared" si="188"/>
        <v>777879.28</v>
      </c>
      <c r="P170" s="15">
        <f>SUM(Q170:S170)</f>
        <v>1562703.11</v>
      </c>
      <c r="Q170" s="15">
        <f>SUM(Q171)</f>
        <v>1268419.29</v>
      </c>
      <c r="R170" s="15">
        <f t="shared" si="186"/>
        <v>0</v>
      </c>
      <c r="S170" s="15">
        <f t="shared" si="187"/>
        <v>294283.82</v>
      </c>
      <c r="T170" s="22">
        <v>0</v>
      </c>
    </row>
    <row r="171" spans="1:20" s="18" customFormat="1" ht="52.8" x14ac:dyDescent="0.3">
      <c r="A171" s="14" t="s">
        <v>638</v>
      </c>
      <c r="B171" s="14" t="s">
        <v>639</v>
      </c>
      <c r="C171" s="14" t="s">
        <v>640</v>
      </c>
      <c r="D171" s="14" t="s">
        <v>641</v>
      </c>
      <c r="E171" s="14" t="s">
        <v>642</v>
      </c>
      <c r="F171" s="14" t="s">
        <v>37</v>
      </c>
      <c r="G171" s="14" t="s">
        <v>38</v>
      </c>
      <c r="H171" s="4">
        <f>SUM(I171:K171)</f>
        <v>4130687.05</v>
      </c>
      <c r="I171" s="4">
        <v>3352807.77</v>
      </c>
      <c r="J171" s="4">
        <v>0</v>
      </c>
      <c r="K171" s="4">
        <v>777879.2799999998</v>
      </c>
      <c r="L171" s="4">
        <f t="shared" si="174"/>
        <v>4130687.05</v>
      </c>
      <c r="M171" s="4">
        <v>3352807.77</v>
      </c>
      <c r="N171" s="4">
        <v>0</v>
      </c>
      <c r="O171" s="4">
        <v>777879.28</v>
      </c>
      <c r="P171" s="4">
        <v>1562703.11</v>
      </c>
      <c r="Q171" s="4">
        <v>1268419.29</v>
      </c>
      <c r="R171" s="4">
        <v>0</v>
      </c>
      <c r="S171" s="4">
        <v>294283.82</v>
      </c>
      <c r="T171" s="22">
        <v>44195</v>
      </c>
    </row>
    <row r="172" spans="1:20" s="18" customFormat="1" ht="39.6" x14ac:dyDescent="0.3">
      <c r="A172" s="12" t="s">
        <v>643</v>
      </c>
      <c r="B172" s="13" t="s">
        <v>24</v>
      </c>
      <c r="C172" s="14" t="s">
        <v>24</v>
      </c>
      <c r="D172" s="12" t="s">
        <v>644</v>
      </c>
      <c r="E172" s="13" t="s">
        <v>24</v>
      </c>
      <c r="F172" s="13" t="s">
        <v>0</v>
      </c>
      <c r="G172" s="13"/>
      <c r="H172" s="15">
        <f>SUM(I172:K172)</f>
        <v>2507799.17</v>
      </c>
      <c r="I172" s="19">
        <f t="shared" ref="I172:K172" si="189">I173</f>
        <v>2131629</v>
      </c>
      <c r="J172" s="19">
        <f t="shared" si="189"/>
        <v>0</v>
      </c>
      <c r="K172" s="19">
        <f t="shared" si="189"/>
        <v>376170.17000000004</v>
      </c>
      <c r="L172" s="15">
        <f t="shared" si="174"/>
        <v>1925323.27</v>
      </c>
      <c r="M172" s="15">
        <f>SUM(M173)</f>
        <v>1636524.1300000001</v>
      </c>
      <c r="N172" s="15">
        <f t="shared" ref="N172:O172" si="190">SUM(N173)</f>
        <v>0</v>
      </c>
      <c r="O172" s="15">
        <f t="shared" si="190"/>
        <v>288799.14</v>
      </c>
      <c r="P172" s="15">
        <f>SUM(Q172:S172)</f>
        <v>1057548.6400000001</v>
      </c>
      <c r="Q172" s="15">
        <f>SUM(Q173)</f>
        <v>899069.02</v>
      </c>
      <c r="R172" s="15">
        <f t="shared" ref="R172" si="191">SUM(R173)</f>
        <v>0</v>
      </c>
      <c r="S172" s="15">
        <f t="shared" ref="S172" si="192">SUM(S173)</f>
        <v>158479.62</v>
      </c>
      <c r="T172" s="22">
        <v>0</v>
      </c>
    </row>
    <row r="173" spans="1:20" s="18" customFormat="1" ht="26.4" x14ac:dyDescent="0.3">
      <c r="A173" s="12" t="s">
        <v>645</v>
      </c>
      <c r="B173" s="13" t="s">
        <v>24</v>
      </c>
      <c r="C173" s="14" t="s">
        <v>24</v>
      </c>
      <c r="D173" s="12" t="s">
        <v>646</v>
      </c>
      <c r="E173" s="13" t="s">
        <v>24</v>
      </c>
      <c r="F173" s="13" t="s">
        <v>0</v>
      </c>
      <c r="G173" s="13"/>
      <c r="H173" s="15">
        <f>SUM(I173:K173)</f>
        <v>2507799.17</v>
      </c>
      <c r="I173" s="19">
        <f t="shared" ref="I173:J173" si="193">SUM(I174:I181)</f>
        <v>2131629</v>
      </c>
      <c r="J173" s="19">
        <f t="shared" si="193"/>
        <v>0</v>
      </c>
      <c r="K173" s="19">
        <f>SUM(K174:K181)</f>
        <v>376170.17000000004</v>
      </c>
      <c r="L173" s="15">
        <f t="shared" si="174"/>
        <v>1925323.27</v>
      </c>
      <c r="M173" s="15">
        <f>SUM(M174:M181)</f>
        <v>1636524.1300000001</v>
      </c>
      <c r="N173" s="15">
        <f t="shared" ref="N173:O173" si="194">SUM(N174:N181)</f>
        <v>0</v>
      </c>
      <c r="O173" s="15">
        <f t="shared" si="194"/>
        <v>288799.14</v>
      </c>
      <c r="P173" s="15">
        <f>SUM(Q173:S173)</f>
        <v>1057548.6400000001</v>
      </c>
      <c r="Q173" s="15">
        <f>SUM(Q174:Q181)</f>
        <v>899069.02</v>
      </c>
      <c r="R173" s="15">
        <f t="shared" ref="R173" si="195">SUM(R174:R181)</f>
        <v>0</v>
      </c>
      <c r="S173" s="15">
        <f t="shared" ref="S173" si="196">SUM(S174:S181)</f>
        <v>158479.62</v>
      </c>
      <c r="T173" s="22">
        <v>0</v>
      </c>
    </row>
    <row r="174" spans="1:20" s="18" customFormat="1" ht="52.8" x14ac:dyDescent="0.3">
      <c r="A174" s="14" t="s">
        <v>647</v>
      </c>
      <c r="B174" s="14" t="s">
        <v>648</v>
      </c>
      <c r="C174" s="14" t="s">
        <v>649</v>
      </c>
      <c r="D174" s="14" t="s">
        <v>650</v>
      </c>
      <c r="E174" s="14" t="s">
        <v>558</v>
      </c>
      <c r="F174" s="14" t="s">
        <v>37</v>
      </c>
      <c r="G174" s="14" t="s">
        <v>43</v>
      </c>
      <c r="H174" s="4">
        <f>SUM(I174:K174)</f>
        <v>296679.21999999997</v>
      </c>
      <c r="I174" s="4">
        <v>252177.31999999998</v>
      </c>
      <c r="J174" s="4">
        <v>0</v>
      </c>
      <c r="K174" s="4">
        <v>44501.9</v>
      </c>
      <c r="L174" s="4">
        <f t="shared" si="174"/>
        <v>296679.24</v>
      </c>
      <c r="M174" s="4">
        <v>252177.35</v>
      </c>
      <c r="N174" s="4">
        <v>0</v>
      </c>
      <c r="O174" s="4">
        <v>44501.89</v>
      </c>
      <c r="P174" s="4">
        <f>SUM(Q174:S174)</f>
        <v>296679.22000000003</v>
      </c>
      <c r="Q174" s="4">
        <v>252177.32</v>
      </c>
      <c r="R174" s="4">
        <v>0</v>
      </c>
      <c r="S174" s="4">
        <v>44501.9</v>
      </c>
      <c r="T174" s="22">
        <v>43605</v>
      </c>
    </row>
    <row r="175" spans="1:20" s="18" customFormat="1" ht="52.8" x14ac:dyDescent="0.3">
      <c r="A175" s="14" t="s">
        <v>651</v>
      </c>
      <c r="B175" s="14" t="s">
        <v>652</v>
      </c>
      <c r="C175" s="14" t="s">
        <v>653</v>
      </c>
      <c r="D175" s="14" t="s">
        <v>654</v>
      </c>
      <c r="E175" s="14" t="s">
        <v>558</v>
      </c>
      <c r="F175" s="14" t="s">
        <v>37</v>
      </c>
      <c r="G175" s="14" t="s">
        <v>38</v>
      </c>
      <c r="H175" s="4">
        <f t="shared" ref="H175:H181" si="197">SUM(I175:K175)</f>
        <v>677825.29</v>
      </c>
      <c r="I175" s="52">
        <v>576151.5</v>
      </c>
      <c r="J175" s="52">
        <v>0</v>
      </c>
      <c r="K175" s="52">
        <v>101673.79</v>
      </c>
      <c r="L175" s="4">
        <f t="shared" ref="L175:L181" si="198">SUM(M175:O175)</f>
        <v>554211</v>
      </c>
      <c r="M175" s="4">
        <v>471079</v>
      </c>
      <c r="N175" s="4">
        <v>0</v>
      </c>
      <c r="O175" s="4">
        <v>83132</v>
      </c>
      <c r="P175" s="4">
        <f t="shared" ref="P175:P181" si="199">SUM(Q175:S175)</f>
        <v>0</v>
      </c>
      <c r="Q175" s="4">
        <v>0</v>
      </c>
      <c r="R175" s="4">
        <v>0</v>
      </c>
      <c r="S175" s="4">
        <v>0</v>
      </c>
      <c r="T175" s="22">
        <v>44438</v>
      </c>
    </row>
    <row r="176" spans="1:20" s="18" customFormat="1" ht="52.8" x14ac:dyDescent="0.3">
      <c r="A176" s="14" t="s">
        <v>655</v>
      </c>
      <c r="B176" s="14" t="s">
        <v>656</v>
      </c>
      <c r="C176" s="14" t="s">
        <v>657</v>
      </c>
      <c r="D176" s="14" t="s">
        <v>658</v>
      </c>
      <c r="E176" s="14" t="s">
        <v>66</v>
      </c>
      <c r="F176" s="14" t="s">
        <v>37</v>
      </c>
      <c r="G176" s="14" t="s">
        <v>43</v>
      </c>
      <c r="H176" s="4">
        <f t="shared" si="197"/>
        <v>101765.7</v>
      </c>
      <c r="I176" s="4">
        <v>86500.800000000003</v>
      </c>
      <c r="J176" s="4">
        <v>0</v>
      </c>
      <c r="K176" s="4">
        <v>15264.9</v>
      </c>
      <c r="L176" s="4">
        <f t="shared" si="198"/>
        <v>101765.7</v>
      </c>
      <c r="M176" s="4">
        <v>86500.800000000003</v>
      </c>
      <c r="N176" s="4">
        <v>0</v>
      </c>
      <c r="O176" s="4">
        <v>15264.9</v>
      </c>
      <c r="P176" s="4">
        <f t="shared" si="199"/>
        <v>101765.7</v>
      </c>
      <c r="Q176" s="4">
        <v>86500.800000000003</v>
      </c>
      <c r="R176" s="4">
        <v>0</v>
      </c>
      <c r="S176" s="4">
        <v>15264.9</v>
      </c>
      <c r="T176" s="22">
        <v>43452</v>
      </c>
    </row>
    <row r="177" spans="1:20" s="18" customFormat="1" ht="52.8" x14ac:dyDescent="0.3">
      <c r="A177" s="14" t="s">
        <v>659</v>
      </c>
      <c r="B177" s="14" t="s">
        <v>660</v>
      </c>
      <c r="C177" s="14" t="s">
        <v>661</v>
      </c>
      <c r="D177" s="14" t="s">
        <v>662</v>
      </c>
      <c r="E177" s="14" t="s">
        <v>188</v>
      </c>
      <c r="F177" s="14" t="s">
        <v>37</v>
      </c>
      <c r="G177" s="14" t="s">
        <v>38</v>
      </c>
      <c r="H177" s="4">
        <f t="shared" si="197"/>
        <v>3993</v>
      </c>
      <c r="I177" s="4">
        <v>3394.05</v>
      </c>
      <c r="J177" s="4">
        <v>0</v>
      </c>
      <c r="K177" s="4">
        <v>598.95000000000005</v>
      </c>
      <c r="L177" s="4">
        <f t="shared" si="198"/>
        <v>3993</v>
      </c>
      <c r="M177" s="4">
        <v>3394.05</v>
      </c>
      <c r="N177" s="4">
        <v>0</v>
      </c>
      <c r="O177" s="4">
        <v>598.95000000000005</v>
      </c>
      <c r="P177" s="4">
        <f t="shared" si="199"/>
        <v>1018.22</v>
      </c>
      <c r="Q177" s="4">
        <v>1018.22</v>
      </c>
      <c r="R177" s="4">
        <v>0</v>
      </c>
      <c r="S177" s="4">
        <v>0</v>
      </c>
      <c r="T177" s="22">
        <v>43829</v>
      </c>
    </row>
    <row r="178" spans="1:20" s="18" customFormat="1" ht="52.8" x14ac:dyDescent="0.3">
      <c r="A178" s="14" t="s">
        <v>663</v>
      </c>
      <c r="B178" s="14" t="s">
        <v>664</v>
      </c>
      <c r="C178" s="14" t="s">
        <v>665</v>
      </c>
      <c r="D178" s="14" t="s">
        <v>666</v>
      </c>
      <c r="E178" s="14" t="s">
        <v>579</v>
      </c>
      <c r="F178" s="14" t="s">
        <v>37</v>
      </c>
      <c r="G178" s="14" t="s">
        <v>43</v>
      </c>
      <c r="H178" s="4">
        <f t="shared" si="197"/>
        <v>121153.53</v>
      </c>
      <c r="I178" s="4">
        <v>102980.52</v>
      </c>
      <c r="J178" s="4">
        <v>0</v>
      </c>
      <c r="K178" s="4">
        <v>18173.009999999998</v>
      </c>
      <c r="L178" s="4">
        <f t="shared" si="198"/>
        <v>121153.55</v>
      </c>
      <c r="M178" s="4">
        <v>102980.52</v>
      </c>
      <c r="N178" s="4">
        <v>0</v>
      </c>
      <c r="O178" s="4">
        <v>18173.03</v>
      </c>
      <c r="P178" s="4">
        <f t="shared" si="199"/>
        <v>121153.53</v>
      </c>
      <c r="Q178" s="4">
        <v>102980.52</v>
      </c>
      <c r="R178" s="4">
        <v>0</v>
      </c>
      <c r="S178" s="4">
        <v>18173.009999999998</v>
      </c>
      <c r="T178" s="22">
        <v>43355</v>
      </c>
    </row>
    <row r="179" spans="1:20" s="18" customFormat="1" ht="52.8" x14ac:dyDescent="0.3">
      <c r="A179" s="14" t="s">
        <v>667</v>
      </c>
      <c r="B179" s="14" t="s">
        <v>668</v>
      </c>
      <c r="C179" s="14" t="s">
        <v>669</v>
      </c>
      <c r="D179" s="14" t="s">
        <v>670</v>
      </c>
      <c r="E179" s="14" t="s">
        <v>83</v>
      </c>
      <c r="F179" s="14" t="s">
        <v>37</v>
      </c>
      <c r="G179" s="14" t="s">
        <v>38</v>
      </c>
      <c r="H179" s="4">
        <f t="shared" si="197"/>
        <v>442298.58999999997</v>
      </c>
      <c r="I179" s="4">
        <v>375953.81</v>
      </c>
      <c r="J179" s="4">
        <v>0</v>
      </c>
      <c r="K179" s="4">
        <v>66344.78</v>
      </c>
      <c r="L179" s="4">
        <f t="shared" si="198"/>
        <v>442298.58999999997</v>
      </c>
      <c r="M179" s="4">
        <v>375953.81</v>
      </c>
      <c r="N179" s="4">
        <v>0</v>
      </c>
      <c r="O179" s="4">
        <v>66344.78</v>
      </c>
      <c r="P179" s="4">
        <f t="shared" si="199"/>
        <v>302455.63</v>
      </c>
      <c r="Q179" s="4">
        <v>257087.29</v>
      </c>
      <c r="R179" s="4">
        <v>0</v>
      </c>
      <c r="S179" s="4">
        <v>45368.34</v>
      </c>
      <c r="T179" s="21"/>
    </row>
    <row r="180" spans="1:20" s="18" customFormat="1" ht="52.8" x14ac:dyDescent="0.3">
      <c r="A180" s="14" t="s">
        <v>671</v>
      </c>
      <c r="B180" s="14" t="s">
        <v>672</v>
      </c>
      <c r="C180" s="14" t="s">
        <v>673</v>
      </c>
      <c r="D180" s="14" t="s">
        <v>674</v>
      </c>
      <c r="E180" s="14" t="s">
        <v>83</v>
      </c>
      <c r="F180" s="14" t="s">
        <v>37</v>
      </c>
      <c r="G180" s="14" t="s">
        <v>38</v>
      </c>
      <c r="H180" s="4">
        <f t="shared" si="197"/>
        <v>127546.19</v>
      </c>
      <c r="I180" s="4">
        <v>108414</v>
      </c>
      <c r="J180" s="4">
        <v>0</v>
      </c>
      <c r="K180" s="4">
        <v>19132.189999999999</v>
      </c>
      <c r="L180" s="4">
        <f t="shared" si="198"/>
        <v>127546.19</v>
      </c>
      <c r="M180" s="4">
        <v>108414</v>
      </c>
      <c r="N180" s="4">
        <v>0</v>
      </c>
      <c r="O180" s="4">
        <v>19132.189999999999</v>
      </c>
      <c r="P180" s="4">
        <f t="shared" si="199"/>
        <v>8484.98</v>
      </c>
      <c r="Q180" s="4">
        <v>7212.21</v>
      </c>
      <c r="R180" s="4">
        <v>0</v>
      </c>
      <c r="S180" s="4">
        <v>1272.77</v>
      </c>
      <c r="T180" s="21"/>
    </row>
    <row r="181" spans="1:20" s="18" customFormat="1" ht="52.8" x14ac:dyDescent="0.3">
      <c r="A181" s="14" t="s">
        <v>675</v>
      </c>
      <c r="B181" s="14" t="s">
        <v>676</v>
      </c>
      <c r="C181" s="14" t="s">
        <v>677</v>
      </c>
      <c r="D181" s="14" t="s">
        <v>678</v>
      </c>
      <c r="E181" s="14" t="s">
        <v>66</v>
      </c>
      <c r="F181" s="14" t="s">
        <v>37</v>
      </c>
      <c r="G181" s="14" t="s">
        <v>38</v>
      </c>
      <c r="H181" s="4">
        <f t="shared" si="197"/>
        <v>736537.65</v>
      </c>
      <c r="I181" s="4">
        <v>626057</v>
      </c>
      <c r="J181" s="4">
        <v>0</v>
      </c>
      <c r="K181" s="4">
        <v>110480.65</v>
      </c>
      <c r="L181" s="4">
        <f t="shared" si="198"/>
        <v>277676</v>
      </c>
      <c r="M181" s="4">
        <v>236024.6</v>
      </c>
      <c r="N181" s="4">
        <v>0</v>
      </c>
      <c r="O181" s="4">
        <v>41651.4</v>
      </c>
      <c r="P181" s="4">
        <f t="shared" si="199"/>
        <v>225991.36</v>
      </c>
      <c r="Q181" s="4">
        <v>192092.66</v>
      </c>
      <c r="R181" s="4">
        <v>0</v>
      </c>
      <c r="S181" s="4">
        <v>33898.699999999997</v>
      </c>
      <c r="T181" s="21"/>
    </row>
    <row r="182" spans="1:20" x14ac:dyDescent="0.3">
      <c r="D182" s="70"/>
      <c r="Q182" s="71"/>
    </row>
    <row r="184" spans="1:20" x14ac:dyDescent="0.3">
      <c r="A184" s="23" t="s">
        <v>679</v>
      </c>
      <c r="B184" s="24"/>
      <c r="C184" s="25"/>
      <c r="D184" s="24"/>
      <c r="E184" s="24"/>
    </row>
    <row r="185" spans="1:20" x14ac:dyDescent="0.3">
      <c r="A185" s="17" t="s">
        <v>680</v>
      </c>
    </row>
  </sheetData>
  <mergeCells count="10">
    <mergeCell ref="A6:A7"/>
    <mergeCell ref="T6:T7"/>
    <mergeCell ref="L6:O6"/>
    <mergeCell ref="P6:S6"/>
    <mergeCell ref="B6:B7"/>
    <mergeCell ref="E6:E7"/>
    <mergeCell ref="F6:F7"/>
    <mergeCell ref="G6:G7"/>
    <mergeCell ref="H6:K6"/>
    <mergeCell ref="D6:D7"/>
  </mergeCells>
  <pageMargins left="0" right="0" top="0" bottom="0" header="0" footer="0"/>
  <pageSetup paperSize="9" scale="60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86"/>
  <sheetViews>
    <sheetView zoomScale="70" zoomScaleNormal="70" workbookViewId="0">
      <selection activeCell="S68" sqref="S68"/>
    </sheetView>
  </sheetViews>
  <sheetFormatPr defaultColWidth="50.77734375" defaultRowHeight="13.2" x14ac:dyDescent="0.25"/>
  <cols>
    <col min="1" max="1" width="9.33203125" style="5" customWidth="1"/>
    <col min="2" max="2" width="13.88671875" style="5" customWidth="1"/>
    <col min="3" max="3" width="11.21875" style="73" hidden="1" customWidth="1"/>
    <col min="4" max="4" width="0.77734375" style="74" hidden="1" customWidth="1"/>
    <col min="5" max="5" width="19.109375" style="5" customWidth="1"/>
    <col min="6" max="6" width="5.77734375" style="5" customWidth="1"/>
    <col min="7" max="7" width="15.44140625" style="5" customWidth="1"/>
    <col min="8" max="8" width="8.21875" style="5" customWidth="1"/>
    <col min="9" max="9" width="20.6640625" style="5" customWidth="1"/>
    <col min="10" max="10" width="9.88671875" style="5" customWidth="1"/>
    <col min="11" max="11" width="11.6640625" style="5" customWidth="1"/>
    <col min="12" max="12" width="10.44140625" style="5" customWidth="1"/>
    <col min="13" max="13" width="9.5546875" style="5" customWidth="1"/>
    <col min="14" max="14" width="21" style="5" customWidth="1"/>
    <col min="15" max="15" width="8.21875" style="5" customWidth="1"/>
    <col min="16" max="16" width="7.109375" style="26" customWidth="1"/>
    <col min="17" max="17" width="8.5546875" style="1" customWidth="1"/>
    <col min="18" max="18" width="8.88671875" style="5" customWidth="1"/>
    <col min="19" max="19" width="18.33203125" style="5" customWidth="1"/>
    <col min="20" max="20" width="7.5546875" style="5" customWidth="1"/>
    <col min="21" max="21" width="8" style="5" customWidth="1"/>
    <col min="22" max="22" width="8.88671875" style="5" customWidth="1"/>
    <col min="23" max="23" width="8.33203125" style="5" customWidth="1"/>
    <col min="24" max="24" width="12.109375" style="5" customWidth="1"/>
    <col min="25" max="27" width="8.6640625" style="75" customWidth="1"/>
    <col min="28" max="28" width="7.88671875" style="5" customWidth="1"/>
    <col min="29" max="29" width="11.44140625" style="5" customWidth="1"/>
    <col min="30" max="32" width="9.109375" style="75" customWidth="1"/>
    <col min="33" max="33" width="7.44140625" style="75" customWidth="1"/>
    <col min="34" max="34" width="15" style="75" customWidth="1"/>
    <col min="35" max="37" width="9.44140625" style="75" customWidth="1"/>
    <col min="38" max="38" width="12.33203125" style="76" hidden="1" customWidth="1"/>
    <col min="39" max="40" width="11.33203125" style="76" hidden="1" customWidth="1"/>
    <col min="41" max="41" width="35.21875" style="5" customWidth="1"/>
    <col min="42" max="16384" width="50.77734375" style="5"/>
  </cols>
  <sheetData>
    <row r="1" spans="1:40" x14ac:dyDescent="0.25">
      <c r="AC1" s="23"/>
      <c r="AH1" s="23" t="s">
        <v>681</v>
      </c>
    </row>
    <row r="2" spans="1:40" x14ac:dyDescent="0.25">
      <c r="AC2" s="17"/>
      <c r="AH2" s="17" t="s">
        <v>2</v>
      </c>
    </row>
    <row r="3" spans="1:40" x14ac:dyDescent="0.25">
      <c r="AC3" s="17"/>
      <c r="AH3" s="17" t="s">
        <v>3</v>
      </c>
    </row>
    <row r="4" spans="1:40" x14ac:dyDescent="0.25">
      <c r="AC4" s="17"/>
    </row>
    <row r="5" spans="1:40" x14ac:dyDescent="0.25">
      <c r="A5" s="6" t="s">
        <v>4</v>
      </c>
      <c r="AC5" s="17"/>
    </row>
    <row r="6" spans="1:40" x14ac:dyDescent="0.25">
      <c r="A6" s="6" t="s">
        <v>682</v>
      </c>
      <c r="B6" s="6"/>
      <c r="C6" s="27"/>
      <c r="D6" s="28"/>
      <c r="AL6" s="77"/>
      <c r="AM6" s="77"/>
      <c r="AN6" s="77"/>
    </row>
    <row r="7" spans="1:40" x14ac:dyDescent="0.25">
      <c r="A7" s="100" t="s">
        <v>6</v>
      </c>
      <c r="B7" s="100" t="s">
        <v>683</v>
      </c>
      <c r="C7" s="78"/>
      <c r="D7" s="79"/>
      <c r="E7" s="100" t="s">
        <v>8</v>
      </c>
      <c r="F7" s="100" t="s">
        <v>10</v>
      </c>
      <c r="G7" s="100" t="s">
        <v>684</v>
      </c>
      <c r="H7" s="100" t="s">
        <v>685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80"/>
      <c r="AM7" s="77"/>
      <c r="AN7" s="77"/>
    </row>
    <row r="8" spans="1:40" ht="105.6" x14ac:dyDescent="0.25">
      <c r="A8" s="100"/>
      <c r="B8" s="101"/>
      <c r="C8" s="81"/>
      <c r="D8" s="82"/>
      <c r="E8" s="101"/>
      <c r="F8" s="101"/>
      <c r="G8" s="101"/>
      <c r="H8" s="64" t="s">
        <v>686</v>
      </c>
      <c r="I8" s="64" t="s">
        <v>687</v>
      </c>
      <c r="J8" s="64" t="s">
        <v>688</v>
      </c>
      <c r="K8" s="64" t="s">
        <v>689</v>
      </c>
      <c r="L8" s="64" t="s">
        <v>690</v>
      </c>
      <c r="M8" s="64" t="s">
        <v>691</v>
      </c>
      <c r="N8" s="64" t="s">
        <v>692</v>
      </c>
      <c r="O8" s="64" t="s">
        <v>693</v>
      </c>
      <c r="P8" s="49" t="s">
        <v>694</v>
      </c>
      <c r="Q8" s="49" t="s">
        <v>695</v>
      </c>
      <c r="R8" s="64" t="s">
        <v>696</v>
      </c>
      <c r="S8" s="64" t="s">
        <v>697</v>
      </c>
      <c r="T8" s="64" t="s">
        <v>698</v>
      </c>
      <c r="U8" s="64" t="s">
        <v>699</v>
      </c>
      <c r="V8" s="64" t="s">
        <v>700</v>
      </c>
      <c r="W8" s="64" t="s">
        <v>701</v>
      </c>
      <c r="X8" s="64" t="s">
        <v>702</v>
      </c>
      <c r="Y8" s="64" t="s">
        <v>703</v>
      </c>
      <c r="Z8" s="64" t="s">
        <v>704</v>
      </c>
      <c r="AA8" s="64" t="s">
        <v>705</v>
      </c>
      <c r="AB8" s="64" t="s">
        <v>706</v>
      </c>
      <c r="AC8" s="64" t="s">
        <v>707</v>
      </c>
      <c r="AD8" s="64" t="s">
        <v>708</v>
      </c>
      <c r="AE8" s="64" t="s">
        <v>709</v>
      </c>
      <c r="AF8" s="64" t="s">
        <v>710</v>
      </c>
      <c r="AG8" s="64" t="s">
        <v>711</v>
      </c>
      <c r="AH8" s="64" t="s">
        <v>712</v>
      </c>
      <c r="AI8" s="64" t="s">
        <v>713</v>
      </c>
      <c r="AJ8" s="64" t="s">
        <v>714</v>
      </c>
      <c r="AK8" s="64" t="s">
        <v>715</v>
      </c>
      <c r="AL8" s="80"/>
      <c r="AM8" s="77"/>
      <c r="AN8" s="77"/>
    </row>
    <row r="9" spans="1:40" ht="82.8" customHeight="1" x14ac:dyDescent="0.25">
      <c r="A9" s="54" t="s">
        <v>23</v>
      </c>
      <c r="B9" s="54" t="s">
        <v>24</v>
      </c>
      <c r="C9" s="55"/>
      <c r="D9" s="54">
        <v>0</v>
      </c>
      <c r="E9" s="56" t="s">
        <v>25</v>
      </c>
      <c r="F9" s="54" t="s">
        <v>0</v>
      </c>
      <c r="G9" s="54" t="s">
        <v>24</v>
      </c>
      <c r="H9" s="54"/>
      <c r="I9" s="54"/>
      <c r="J9" s="54"/>
      <c r="K9" s="54"/>
      <c r="L9" s="54"/>
      <c r="M9" s="54"/>
      <c r="N9" s="54"/>
      <c r="O9" s="54"/>
      <c r="P9" s="57"/>
      <c r="Q9" s="57"/>
      <c r="R9" s="54"/>
      <c r="S9" s="54"/>
      <c r="T9" s="54"/>
      <c r="U9" s="54"/>
      <c r="V9" s="54"/>
      <c r="W9" s="54"/>
      <c r="X9" s="54"/>
      <c r="Y9" s="58"/>
      <c r="Z9" s="58"/>
      <c r="AA9" s="58"/>
      <c r="AB9" s="54"/>
      <c r="AC9" s="54"/>
      <c r="AD9" s="58"/>
      <c r="AE9" s="58"/>
      <c r="AF9" s="58"/>
      <c r="AG9" s="58"/>
      <c r="AH9" s="58"/>
      <c r="AI9" s="58"/>
      <c r="AJ9" s="58"/>
      <c r="AK9" s="58"/>
      <c r="AL9" s="83">
        <v>50739287.437058829</v>
      </c>
      <c r="AM9" s="83">
        <v>35383337.890000001</v>
      </c>
      <c r="AN9" s="83">
        <v>15560555.107058823</v>
      </c>
    </row>
    <row r="10" spans="1:40" ht="154.80000000000001" customHeight="1" x14ac:dyDescent="0.25">
      <c r="A10" s="13" t="s">
        <v>26</v>
      </c>
      <c r="B10" s="13" t="s">
        <v>24</v>
      </c>
      <c r="C10" s="29"/>
      <c r="D10" s="13">
        <v>0</v>
      </c>
      <c r="E10" s="12" t="s">
        <v>27</v>
      </c>
      <c r="F10" s="13" t="s">
        <v>0</v>
      </c>
      <c r="G10" s="13" t="s">
        <v>24</v>
      </c>
      <c r="H10" s="13"/>
      <c r="I10" s="13"/>
      <c r="J10" s="13"/>
      <c r="K10" s="13"/>
      <c r="L10" s="13"/>
      <c r="M10" s="13"/>
      <c r="N10" s="13"/>
      <c r="O10" s="13"/>
      <c r="P10" s="30"/>
      <c r="Q10" s="30"/>
      <c r="R10" s="13"/>
      <c r="S10" s="13"/>
      <c r="T10" s="13"/>
      <c r="U10" s="13"/>
      <c r="V10" s="13"/>
      <c r="W10" s="13"/>
      <c r="X10" s="13"/>
      <c r="Y10" s="31"/>
      <c r="Z10" s="31"/>
      <c r="AA10" s="31"/>
      <c r="AB10" s="13"/>
      <c r="AC10" s="13"/>
      <c r="AD10" s="31"/>
      <c r="AE10" s="31"/>
      <c r="AF10" s="31"/>
      <c r="AG10" s="31"/>
      <c r="AH10" s="31"/>
      <c r="AI10" s="31"/>
      <c r="AJ10" s="31"/>
      <c r="AK10" s="31"/>
      <c r="AL10" s="83">
        <v>50739287.437058829</v>
      </c>
      <c r="AM10" s="83">
        <v>35209423.170000002</v>
      </c>
      <c r="AN10" s="83">
        <v>15529864.267058823</v>
      </c>
    </row>
    <row r="11" spans="1:40" ht="127.8" customHeight="1" x14ac:dyDescent="0.25">
      <c r="A11" s="12" t="s">
        <v>28</v>
      </c>
      <c r="B11" s="12" t="s">
        <v>24</v>
      </c>
      <c r="C11" s="32"/>
      <c r="D11" s="13">
        <v>0</v>
      </c>
      <c r="E11" s="12" t="s">
        <v>29</v>
      </c>
      <c r="F11" s="12" t="s">
        <v>0</v>
      </c>
      <c r="G11" s="12" t="s">
        <v>24</v>
      </c>
      <c r="H11" s="12"/>
      <c r="I11" s="12"/>
      <c r="J11" s="12"/>
      <c r="K11" s="12"/>
      <c r="L11" s="12"/>
      <c r="M11" s="12"/>
      <c r="N11" s="12"/>
      <c r="O11" s="12"/>
      <c r="P11" s="15"/>
      <c r="Q11" s="15"/>
      <c r="R11" s="12"/>
      <c r="S11" s="12"/>
      <c r="T11" s="12"/>
      <c r="U11" s="12"/>
      <c r="V11" s="12"/>
      <c r="W11" s="12"/>
      <c r="X11" s="12"/>
      <c r="Y11" s="33"/>
      <c r="Z11" s="33"/>
      <c r="AA11" s="33"/>
      <c r="AB11" s="12"/>
      <c r="AC11" s="12"/>
      <c r="AD11" s="33"/>
      <c r="AE11" s="33"/>
      <c r="AF11" s="33"/>
      <c r="AG11" s="33"/>
      <c r="AH11" s="33"/>
      <c r="AI11" s="33"/>
      <c r="AJ11" s="33"/>
      <c r="AK11" s="33"/>
      <c r="AL11" s="83">
        <v>39540590.987058826</v>
      </c>
      <c r="AM11" s="83">
        <v>27333022.849999998</v>
      </c>
      <c r="AN11" s="83">
        <v>12207568.137058824</v>
      </c>
    </row>
    <row r="12" spans="1:40" ht="76.8" customHeight="1" x14ac:dyDescent="0.25">
      <c r="A12" s="13" t="s">
        <v>30</v>
      </c>
      <c r="B12" s="13" t="s">
        <v>24</v>
      </c>
      <c r="C12" s="29"/>
      <c r="D12" s="13">
        <v>0</v>
      </c>
      <c r="E12" s="12" t="s">
        <v>31</v>
      </c>
      <c r="F12" s="13" t="s">
        <v>0</v>
      </c>
      <c r="G12" s="13" t="s">
        <v>24</v>
      </c>
      <c r="H12" s="13" t="s">
        <v>716</v>
      </c>
      <c r="I12" s="13" t="s">
        <v>717</v>
      </c>
      <c r="J12" s="13">
        <f>SUM(J13:J35)</f>
        <v>36</v>
      </c>
      <c r="K12" s="13">
        <f t="shared" ref="K12:L12" si="0">SUM(K13:K35)</f>
        <v>38</v>
      </c>
      <c r="L12" s="13">
        <f t="shared" si="0"/>
        <v>32</v>
      </c>
      <c r="M12" s="13" t="s">
        <v>718</v>
      </c>
      <c r="N12" s="13" t="s">
        <v>719</v>
      </c>
      <c r="O12" s="13">
        <f>SUM(O13:O35)</f>
        <v>7557</v>
      </c>
      <c r="P12" s="13">
        <f t="shared" ref="P12" si="1">SUM(P13:P35)</f>
        <v>7557</v>
      </c>
      <c r="Q12" s="13">
        <f t="shared" ref="Q12" si="2">SUM(Q13:Q35)</f>
        <v>3</v>
      </c>
      <c r="R12" s="13" t="s">
        <v>720</v>
      </c>
      <c r="S12" s="13" t="s">
        <v>721</v>
      </c>
      <c r="T12" s="13">
        <f>SUM(T13:T35)</f>
        <v>23</v>
      </c>
      <c r="U12" s="13">
        <f t="shared" ref="U12" si="3">SUM(U13:U35)</f>
        <v>23</v>
      </c>
      <c r="V12" s="13">
        <f t="shared" ref="V12" si="4">SUM(V13:V35)</f>
        <v>18</v>
      </c>
      <c r="W12" s="13"/>
      <c r="X12" s="13"/>
      <c r="Y12" s="31"/>
      <c r="Z12" s="31"/>
      <c r="AA12" s="31"/>
      <c r="AB12" s="13"/>
      <c r="AC12" s="13"/>
      <c r="AD12" s="31"/>
      <c r="AE12" s="31"/>
      <c r="AF12" s="31"/>
      <c r="AG12" s="31"/>
      <c r="AH12" s="31"/>
      <c r="AI12" s="31"/>
      <c r="AJ12" s="31"/>
      <c r="AK12" s="31"/>
      <c r="AL12" s="83">
        <v>4458651.5500000007</v>
      </c>
      <c r="AM12" s="83">
        <v>3263404.1999999993</v>
      </c>
      <c r="AN12" s="83">
        <v>1195247.3499999999</v>
      </c>
    </row>
    <row r="13" spans="1:40" ht="100.05" customHeight="1" x14ac:dyDescent="0.25">
      <c r="A13" s="34" t="s">
        <v>32</v>
      </c>
      <c r="B13" s="34" t="s">
        <v>33</v>
      </c>
      <c r="C13" s="14" t="s">
        <v>43</v>
      </c>
      <c r="D13" s="16" t="s">
        <v>34</v>
      </c>
      <c r="E13" s="14" t="s">
        <v>35</v>
      </c>
      <c r="F13" s="34" t="s">
        <v>37</v>
      </c>
      <c r="G13" s="34" t="s">
        <v>34</v>
      </c>
      <c r="H13" s="34" t="s">
        <v>716</v>
      </c>
      <c r="I13" s="34" t="s">
        <v>717</v>
      </c>
      <c r="J13" s="11">
        <v>2</v>
      </c>
      <c r="K13" s="11">
        <v>2</v>
      </c>
      <c r="L13" s="11">
        <v>2</v>
      </c>
      <c r="M13" s="34" t="s">
        <v>718</v>
      </c>
      <c r="N13" s="34" t="s">
        <v>719</v>
      </c>
      <c r="O13" s="11">
        <v>411</v>
      </c>
      <c r="P13" s="35">
        <v>411</v>
      </c>
      <c r="Q13" s="11">
        <v>0</v>
      </c>
      <c r="R13" s="34" t="s">
        <v>720</v>
      </c>
      <c r="S13" s="34" t="s">
        <v>721</v>
      </c>
      <c r="T13" s="11">
        <v>1</v>
      </c>
      <c r="U13" s="11">
        <v>1</v>
      </c>
      <c r="V13" s="11">
        <v>1</v>
      </c>
      <c r="W13" s="34"/>
      <c r="X13" s="34"/>
      <c r="Y13" s="36"/>
      <c r="Z13" s="36"/>
      <c r="AA13" s="36"/>
      <c r="AB13" s="34"/>
      <c r="AC13" s="34"/>
      <c r="AD13" s="36"/>
      <c r="AE13" s="36"/>
      <c r="AF13" s="36"/>
      <c r="AG13" s="36"/>
      <c r="AH13" s="36"/>
      <c r="AI13" s="36"/>
      <c r="AJ13" s="36"/>
      <c r="AK13" s="36"/>
      <c r="AL13" s="83">
        <v>250766</v>
      </c>
      <c r="AM13" s="83">
        <v>159115</v>
      </c>
      <c r="AN13" s="83">
        <v>91651</v>
      </c>
    </row>
    <row r="14" spans="1:40" ht="100.05" customHeight="1" x14ac:dyDescent="0.25">
      <c r="A14" s="34" t="s">
        <v>39</v>
      </c>
      <c r="B14" s="34" t="s">
        <v>40</v>
      </c>
      <c r="C14" s="14" t="s">
        <v>43</v>
      </c>
      <c r="D14" s="16" t="s">
        <v>41</v>
      </c>
      <c r="E14" s="14" t="s">
        <v>42</v>
      </c>
      <c r="F14" s="34" t="s">
        <v>37</v>
      </c>
      <c r="G14" s="34" t="s">
        <v>41</v>
      </c>
      <c r="H14" s="34" t="s">
        <v>716</v>
      </c>
      <c r="I14" s="34" t="s">
        <v>717</v>
      </c>
      <c r="J14" s="11">
        <v>2</v>
      </c>
      <c r="K14" s="11">
        <v>2</v>
      </c>
      <c r="L14" s="11">
        <v>2</v>
      </c>
      <c r="M14" s="34" t="s">
        <v>718</v>
      </c>
      <c r="N14" s="34" t="s">
        <v>719</v>
      </c>
      <c r="O14" s="11">
        <v>123</v>
      </c>
      <c r="P14" s="35">
        <v>123</v>
      </c>
      <c r="Q14" s="11">
        <v>1</v>
      </c>
      <c r="R14" s="34" t="s">
        <v>720</v>
      </c>
      <c r="S14" s="34" t="s">
        <v>721</v>
      </c>
      <c r="T14" s="11">
        <v>1</v>
      </c>
      <c r="U14" s="11">
        <v>1</v>
      </c>
      <c r="V14" s="11">
        <v>1</v>
      </c>
      <c r="W14" s="34"/>
      <c r="X14" s="34"/>
      <c r="Y14" s="36"/>
      <c r="Z14" s="36"/>
      <c r="AA14" s="36"/>
      <c r="AB14" s="34"/>
      <c r="AC14" s="34"/>
      <c r="AD14" s="36"/>
      <c r="AE14" s="36"/>
      <c r="AF14" s="36"/>
      <c r="AG14" s="36"/>
      <c r="AH14" s="36"/>
      <c r="AI14" s="36"/>
      <c r="AJ14" s="36"/>
      <c r="AK14" s="36"/>
      <c r="AL14" s="83">
        <v>188039</v>
      </c>
      <c r="AM14" s="83">
        <v>121070.99999999999</v>
      </c>
      <c r="AN14" s="83">
        <v>66968</v>
      </c>
    </row>
    <row r="15" spans="1:40" ht="100.05" customHeight="1" x14ac:dyDescent="0.25">
      <c r="A15" s="34" t="s">
        <v>44</v>
      </c>
      <c r="B15" s="34" t="s">
        <v>45</v>
      </c>
      <c r="C15" s="14" t="s">
        <v>43</v>
      </c>
      <c r="D15" s="16" t="s">
        <v>46</v>
      </c>
      <c r="E15" s="14" t="s">
        <v>821</v>
      </c>
      <c r="F15" s="34" t="s">
        <v>37</v>
      </c>
      <c r="G15" s="34" t="s">
        <v>46</v>
      </c>
      <c r="H15" s="34" t="s">
        <v>716</v>
      </c>
      <c r="I15" s="34" t="s">
        <v>717</v>
      </c>
      <c r="J15" s="11">
        <v>2</v>
      </c>
      <c r="K15" s="11">
        <v>2</v>
      </c>
      <c r="L15" s="11">
        <v>2</v>
      </c>
      <c r="M15" s="34" t="s">
        <v>718</v>
      </c>
      <c r="N15" s="34" t="s">
        <v>719</v>
      </c>
      <c r="O15" s="11">
        <v>77</v>
      </c>
      <c r="P15" s="35">
        <v>77</v>
      </c>
      <c r="Q15" s="11">
        <v>0</v>
      </c>
      <c r="R15" s="34" t="s">
        <v>720</v>
      </c>
      <c r="S15" s="34" t="s">
        <v>721</v>
      </c>
      <c r="T15" s="11">
        <v>1</v>
      </c>
      <c r="U15" s="11">
        <v>1</v>
      </c>
      <c r="V15" s="11">
        <v>1</v>
      </c>
      <c r="W15" s="34"/>
      <c r="X15" s="34"/>
      <c r="Y15" s="36"/>
      <c r="Z15" s="36"/>
      <c r="AA15" s="36"/>
      <c r="AB15" s="34"/>
      <c r="AC15" s="34"/>
      <c r="AD15" s="36"/>
      <c r="AE15" s="36"/>
      <c r="AF15" s="36"/>
      <c r="AG15" s="36"/>
      <c r="AH15" s="36"/>
      <c r="AI15" s="36"/>
      <c r="AJ15" s="36"/>
      <c r="AK15" s="36"/>
      <c r="AL15" s="83">
        <v>222319</v>
      </c>
      <c r="AM15" s="83">
        <v>154446</v>
      </c>
      <c r="AN15" s="83">
        <v>67873</v>
      </c>
    </row>
    <row r="16" spans="1:40" ht="100.05" customHeight="1" x14ac:dyDescent="0.25">
      <c r="A16" s="34" t="s">
        <v>48</v>
      </c>
      <c r="B16" s="34" t="s">
        <v>49</v>
      </c>
      <c r="C16" s="14" t="s">
        <v>38</v>
      </c>
      <c r="D16" s="16" t="s">
        <v>50</v>
      </c>
      <c r="E16" s="14" t="s">
        <v>51</v>
      </c>
      <c r="F16" s="34" t="s">
        <v>37</v>
      </c>
      <c r="G16" s="34" t="s">
        <v>50</v>
      </c>
      <c r="H16" s="34" t="s">
        <v>716</v>
      </c>
      <c r="I16" s="34" t="s">
        <v>717</v>
      </c>
      <c r="J16" s="11">
        <v>1</v>
      </c>
      <c r="K16" s="11">
        <v>1</v>
      </c>
      <c r="L16" s="11">
        <v>1</v>
      </c>
      <c r="M16" s="34" t="s">
        <v>718</v>
      </c>
      <c r="N16" s="34" t="s">
        <v>719</v>
      </c>
      <c r="O16" s="11">
        <v>256</v>
      </c>
      <c r="P16" s="35">
        <v>256</v>
      </c>
      <c r="Q16" s="11">
        <v>0</v>
      </c>
      <c r="R16" s="34" t="s">
        <v>720</v>
      </c>
      <c r="S16" s="34" t="s">
        <v>721</v>
      </c>
      <c r="T16" s="11">
        <v>1</v>
      </c>
      <c r="U16" s="11">
        <v>1</v>
      </c>
      <c r="V16" s="11">
        <v>1</v>
      </c>
      <c r="W16" s="34"/>
      <c r="X16" s="34"/>
      <c r="Y16" s="36"/>
      <c r="Z16" s="36"/>
      <c r="AA16" s="36"/>
      <c r="AB16" s="34"/>
      <c r="AC16" s="34"/>
      <c r="AD16" s="36"/>
      <c r="AE16" s="36"/>
      <c r="AF16" s="36"/>
      <c r="AG16" s="36"/>
      <c r="AH16" s="36"/>
      <c r="AI16" s="36"/>
      <c r="AJ16" s="36"/>
      <c r="AK16" s="36"/>
      <c r="AL16" s="83">
        <v>123160</v>
      </c>
      <c r="AM16" s="83">
        <v>98528</v>
      </c>
      <c r="AN16" s="83">
        <v>24632</v>
      </c>
    </row>
    <row r="17" spans="1:40" ht="100.05" customHeight="1" x14ac:dyDescent="0.25">
      <c r="A17" s="34" t="s">
        <v>53</v>
      </c>
      <c r="B17" s="34" t="s">
        <v>54</v>
      </c>
      <c r="C17" s="14" t="s">
        <v>43</v>
      </c>
      <c r="D17" s="16" t="s">
        <v>55</v>
      </c>
      <c r="E17" s="14" t="s">
        <v>56</v>
      </c>
      <c r="F17" s="34" t="s">
        <v>37</v>
      </c>
      <c r="G17" s="34" t="s">
        <v>55</v>
      </c>
      <c r="H17" s="34" t="s">
        <v>716</v>
      </c>
      <c r="I17" s="34" t="s">
        <v>717</v>
      </c>
      <c r="J17" s="11">
        <v>1</v>
      </c>
      <c r="K17" s="11">
        <v>1</v>
      </c>
      <c r="L17" s="11">
        <v>1</v>
      </c>
      <c r="M17" s="34" t="s">
        <v>718</v>
      </c>
      <c r="N17" s="34" t="s">
        <v>719</v>
      </c>
      <c r="O17" s="11">
        <v>52</v>
      </c>
      <c r="P17" s="35">
        <v>52</v>
      </c>
      <c r="Q17" s="11">
        <v>0</v>
      </c>
      <c r="R17" s="34" t="s">
        <v>720</v>
      </c>
      <c r="S17" s="34" t="s">
        <v>721</v>
      </c>
      <c r="T17" s="11">
        <v>1</v>
      </c>
      <c r="U17" s="11">
        <v>1</v>
      </c>
      <c r="V17" s="11">
        <v>1</v>
      </c>
      <c r="W17" s="34"/>
      <c r="X17" s="34"/>
      <c r="Y17" s="36"/>
      <c r="Z17" s="36"/>
      <c r="AA17" s="36"/>
      <c r="AB17" s="34"/>
      <c r="AC17" s="34"/>
      <c r="AD17" s="36"/>
      <c r="AE17" s="36"/>
      <c r="AF17" s="36"/>
      <c r="AG17" s="36"/>
      <c r="AH17" s="36"/>
      <c r="AI17" s="36"/>
      <c r="AJ17" s="36"/>
      <c r="AK17" s="36"/>
      <c r="AL17" s="83">
        <v>265076</v>
      </c>
      <c r="AM17" s="83">
        <v>128044</v>
      </c>
      <c r="AN17" s="83">
        <v>137032</v>
      </c>
    </row>
    <row r="18" spans="1:40" ht="100.05" customHeight="1" x14ac:dyDescent="0.25">
      <c r="A18" s="34" t="s">
        <v>57</v>
      </c>
      <c r="B18" s="34" t="s">
        <v>58</v>
      </c>
      <c r="C18" s="14" t="s">
        <v>43</v>
      </c>
      <c r="D18" s="16" t="s">
        <v>59</v>
      </c>
      <c r="E18" s="14" t="s">
        <v>60</v>
      </c>
      <c r="F18" s="34" t="s">
        <v>37</v>
      </c>
      <c r="G18" s="34" t="s">
        <v>59</v>
      </c>
      <c r="H18" s="34" t="s">
        <v>716</v>
      </c>
      <c r="I18" s="34" t="s">
        <v>717</v>
      </c>
      <c r="J18" s="11">
        <v>3</v>
      </c>
      <c r="K18" s="11">
        <v>3</v>
      </c>
      <c r="L18" s="11">
        <v>3</v>
      </c>
      <c r="M18" s="34" t="s">
        <v>718</v>
      </c>
      <c r="N18" s="34" t="s">
        <v>719</v>
      </c>
      <c r="O18" s="11">
        <v>501</v>
      </c>
      <c r="P18" s="35">
        <v>501</v>
      </c>
      <c r="Q18" s="11">
        <v>0</v>
      </c>
      <c r="R18" s="34" t="s">
        <v>720</v>
      </c>
      <c r="S18" s="34" t="s">
        <v>721</v>
      </c>
      <c r="T18" s="11">
        <v>1</v>
      </c>
      <c r="U18" s="11">
        <v>1</v>
      </c>
      <c r="V18" s="11">
        <v>1</v>
      </c>
      <c r="W18" s="34"/>
      <c r="X18" s="34"/>
      <c r="Y18" s="36"/>
      <c r="Z18" s="36"/>
      <c r="AA18" s="36"/>
      <c r="AB18" s="34"/>
      <c r="AC18" s="34"/>
      <c r="AD18" s="36"/>
      <c r="AE18" s="36"/>
      <c r="AF18" s="36"/>
      <c r="AG18" s="36"/>
      <c r="AH18" s="36"/>
      <c r="AI18" s="36"/>
      <c r="AJ18" s="36"/>
      <c r="AK18" s="36"/>
      <c r="AL18" s="83">
        <v>200999</v>
      </c>
      <c r="AM18" s="83">
        <v>159928</v>
      </c>
      <c r="AN18" s="83">
        <v>41071</v>
      </c>
    </row>
    <row r="19" spans="1:40" ht="100.05" customHeight="1" x14ac:dyDescent="0.25">
      <c r="A19" s="34" t="s">
        <v>62</v>
      </c>
      <c r="B19" s="34" t="s">
        <v>63</v>
      </c>
      <c r="C19" s="14" t="s">
        <v>43</v>
      </c>
      <c r="D19" s="16" t="s">
        <v>64</v>
      </c>
      <c r="E19" s="14" t="s">
        <v>65</v>
      </c>
      <c r="F19" s="34" t="s">
        <v>37</v>
      </c>
      <c r="G19" s="34" t="s">
        <v>64</v>
      </c>
      <c r="H19" s="34" t="s">
        <v>716</v>
      </c>
      <c r="I19" s="34" t="s">
        <v>717</v>
      </c>
      <c r="J19" s="11">
        <v>3</v>
      </c>
      <c r="K19" s="11">
        <v>3</v>
      </c>
      <c r="L19" s="11">
        <v>3</v>
      </c>
      <c r="M19" s="34" t="s">
        <v>718</v>
      </c>
      <c r="N19" s="34" t="s">
        <v>719</v>
      </c>
      <c r="O19" s="11">
        <v>382</v>
      </c>
      <c r="P19" s="35">
        <v>382</v>
      </c>
      <c r="Q19" s="11">
        <v>0</v>
      </c>
      <c r="R19" s="34" t="s">
        <v>720</v>
      </c>
      <c r="S19" s="34" t="s">
        <v>721</v>
      </c>
      <c r="T19" s="11">
        <v>1</v>
      </c>
      <c r="U19" s="11">
        <v>1</v>
      </c>
      <c r="V19" s="11">
        <v>1</v>
      </c>
      <c r="W19" s="34"/>
      <c r="X19" s="34"/>
      <c r="Y19" s="36"/>
      <c r="Z19" s="36"/>
      <c r="AA19" s="36"/>
      <c r="AB19" s="34"/>
      <c r="AC19" s="34"/>
      <c r="AD19" s="36"/>
      <c r="AE19" s="36"/>
      <c r="AF19" s="36"/>
      <c r="AG19" s="36"/>
      <c r="AH19" s="36"/>
      <c r="AI19" s="36"/>
      <c r="AJ19" s="36"/>
      <c r="AK19" s="36"/>
      <c r="AL19" s="83">
        <v>252211.6</v>
      </c>
      <c r="AM19" s="83">
        <v>200000</v>
      </c>
      <c r="AN19" s="83">
        <v>52211.6</v>
      </c>
    </row>
    <row r="20" spans="1:40" ht="100.05" customHeight="1" x14ac:dyDescent="0.25">
      <c r="A20" s="34" t="s">
        <v>67</v>
      </c>
      <c r="B20" s="34" t="s">
        <v>68</v>
      </c>
      <c r="C20" s="14" t="s">
        <v>43</v>
      </c>
      <c r="D20" s="16" t="s">
        <v>69</v>
      </c>
      <c r="E20" s="14" t="s">
        <v>70</v>
      </c>
      <c r="F20" s="34" t="s">
        <v>37</v>
      </c>
      <c r="G20" s="34" t="s">
        <v>69</v>
      </c>
      <c r="H20" s="34" t="s">
        <v>716</v>
      </c>
      <c r="I20" s="34" t="s">
        <v>717</v>
      </c>
      <c r="J20" s="11">
        <v>2</v>
      </c>
      <c r="K20" s="11">
        <v>2</v>
      </c>
      <c r="L20" s="11">
        <v>1</v>
      </c>
      <c r="M20" s="34" t="s">
        <v>718</v>
      </c>
      <c r="N20" s="34" t="s">
        <v>719</v>
      </c>
      <c r="O20" s="11">
        <v>491</v>
      </c>
      <c r="P20" s="35">
        <v>491</v>
      </c>
      <c r="Q20" s="11">
        <v>0</v>
      </c>
      <c r="R20" s="34" t="s">
        <v>720</v>
      </c>
      <c r="S20" s="34" t="s">
        <v>721</v>
      </c>
      <c r="T20" s="11">
        <v>1</v>
      </c>
      <c r="U20" s="11">
        <v>1</v>
      </c>
      <c r="V20" s="11">
        <v>1</v>
      </c>
      <c r="W20" s="34"/>
      <c r="X20" s="34"/>
      <c r="Y20" s="36"/>
      <c r="Z20" s="36"/>
      <c r="AA20" s="36"/>
      <c r="AB20" s="34"/>
      <c r="AC20" s="34"/>
      <c r="AD20" s="36"/>
      <c r="AE20" s="36"/>
      <c r="AF20" s="36"/>
      <c r="AG20" s="36"/>
      <c r="AH20" s="36"/>
      <c r="AI20" s="36"/>
      <c r="AJ20" s="36"/>
      <c r="AK20" s="36"/>
      <c r="AL20" s="83">
        <v>250309.29</v>
      </c>
      <c r="AM20" s="83">
        <v>200000</v>
      </c>
      <c r="AN20" s="83">
        <v>50309.29</v>
      </c>
    </row>
    <row r="21" spans="1:40" ht="100.05" customHeight="1" x14ac:dyDescent="0.25">
      <c r="A21" s="34" t="s">
        <v>71</v>
      </c>
      <c r="B21" s="34" t="s">
        <v>72</v>
      </c>
      <c r="C21" s="14" t="s">
        <v>38</v>
      </c>
      <c r="D21" s="16" t="s">
        <v>73</v>
      </c>
      <c r="E21" s="14" t="s">
        <v>74</v>
      </c>
      <c r="F21" s="34" t="s">
        <v>37</v>
      </c>
      <c r="G21" s="34" t="s">
        <v>73</v>
      </c>
      <c r="H21" s="34" t="s">
        <v>716</v>
      </c>
      <c r="I21" s="34" t="s">
        <v>717</v>
      </c>
      <c r="J21" s="11">
        <v>1</v>
      </c>
      <c r="K21" s="11">
        <v>1</v>
      </c>
      <c r="L21" s="11">
        <v>1</v>
      </c>
      <c r="M21" s="34" t="s">
        <v>718</v>
      </c>
      <c r="N21" s="34" t="s">
        <v>719</v>
      </c>
      <c r="O21" s="11">
        <v>228</v>
      </c>
      <c r="P21" s="35">
        <v>228</v>
      </c>
      <c r="Q21" s="11">
        <v>0</v>
      </c>
      <c r="R21" s="34" t="s">
        <v>720</v>
      </c>
      <c r="S21" s="34" t="s">
        <v>721</v>
      </c>
      <c r="T21" s="11">
        <v>1</v>
      </c>
      <c r="U21" s="11">
        <v>1</v>
      </c>
      <c r="V21" s="11">
        <v>1</v>
      </c>
      <c r="W21" s="34"/>
      <c r="X21" s="34"/>
      <c r="Y21" s="36"/>
      <c r="Z21" s="36"/>
      <c r="AA21" s="36"/>
      <c r="AB21" s="34"/>
      <c r="AC21" s="34"/>
      <c r="AD21" s="36"/>
      <c r="AE21" s="36"/>
      <c r="AF21" s="36"/>
      <c r="AG21" s="36"/>
      <c r="AH21" s="36"/>
      <c r="AI21" s="36"/>
      <c r="AJ21" s="36"/>
      <c r="AK21" s="36"/>
      <c r="AL21" s="83">
        <v>250000</v>
      </c>
      <c r="AM21" s="83">
        <v>200000</v>
      </c>
      <c r="AN21" s="83">
        <v>50000</v>
      </c>
    </row>
    <row r="22" spans="1:40" ht="100.05" customHeight="1" x14ac:dyDescent="0.25">
      <c r="A22" s="34" t="s">
        <v>75</v>
      </c>
      <c r="B22" s="34" t="s">
        <v>76</v>
      </c>
      <c r="C22" s="14" t="s">
        <v>38</v>
      </c>
      <c r="D22" s="16" t="s">
        <v>77</v>
      </c>
      <c r="E22" s="14" t="s">
        <v>78</v>
      </c>
      <c r="F22" s="34" t="s">
        <v>37</v>
      </c>
      <c r="G22" s="34" t="s">
        <v>77</v>
      </c>
      <c r="H22" s="34" t="s">
        <v>716</v>
      </c>
      <c r="I22" s="34" t="s">
        <v>717</v>
      </c>
      <c r="J22" s="11">
        <v>1</v>
      </c>
      <c r="K22" s="11">
        <v>1</v>
      </c>
      <c r="L22" s="11">
        <v>1</v>
      </c>
      <c r="M22" s="34" t="s">
        <v>718</v>
      </c>
      <c r="N22" s="34" t="s">
        <v>719</v>
      </c>
      <c r="O22" s="11">
        <v>273</v>
      </c>
      <c r="P22" s="35">
        <v>273</v>
      </c>
      <c r="Q22" s="11">
        <v>0</v>
      </c>
      <c r="R22" s="34" t="s">
        <v>720</v>
      </c>
      <c r="S22" s="34" t="s">
        <v>721</v>
      </c>
      <c r="T22" s="11">
        <v>1</v>
      </c>
      <c r="U22" s="11">
        <v>1</v>
      </c>
      <c r="V22" s="11">
        <v>1</v>
      </c>
      <c r="W22" s="34"/>
      <c r="X22" s="34"/>
      <c r="Y22" s="36"/>
      <c r="Z22" s="36"/>
      <c r="AA22" s="36"/>
      <c r="AB22" s="34"/>
      <c r="AC22" s="34"/>
      <c r="AD22" s="36"/>
      <c r="AE22" s="36"/>
      <c r="AF22" s="36"/>
      <c r="AG22" s="36"/>
      <c r="AH22" s="36"/>
      <c r="AI22" s="36"/>
      <c r="AJ22" s="36"/>
      <c r="AK22" s="36"/>
      <c r="AL22" s="83">
        <v>250000</v>
      </c>
      <c r="AM22" s="83">
        <v>187540</v>
      </c>
      <c r="AN22" s="83">
        <v>62460</v>
      </c>
    </row>
    <row r="23" spans="1:40" ht="100.05" customHeight="1" x14ac:dyDescent="0.25">
      <c r="A23" s="34" t="s">
        <v>79</v>
      </c>
      <c r="B23" s="34" t="s">
        <v>80</v>
      </c>
      <c r="C23" s="14" t="s">
        <v>38</v>
      </c>
      <c r="D23" s="16" t="s">
        <v>81</v>
      </c>
      <c r="E23" s="14" t="s">
        <v>82</v>
      </c>
      <c r="F23" s="34" t="s">
        <v>37</v>
      </c>
      <c r="G23" s="34" t="s">
        <v>81</v>
      </c>
      <c r="H23" s="34" t="s">
        <v>716</v>
      </c>
      <c r="I23" s="34" t="s">
        <v>717</v>
      </c>
      <c r="J23" s="11">
        <v>1</v>
      </c>
      <c r="K23" s="11">
        <v>1</v>
      </c>
      <c r="L23" s="11">
        <v>0</v>
      </c>
      <c r="M23" s="34" t="s">
        <v>718</v>
      </c>
      <c r="N23" s="34" t="s">
        <v>719</v>
      </c>
      <c r="O23" s="11">
        <v>631</v>
      </c>
      <c r="P23" s="35">
        <v>631</v>
      </c>
      <c r="Q23" s="11">
        <v>0</v>
      </c>
      <c r="R23" s="34" t="s">
        <v>720</v>
      </c>
      <c r="S23" s="34" t="s">
        <v>721</v>
      </c>
      <c r="T23" s="11">
        <v>1</v>
      </c>
      <c r="U23" s="11">
        <v>1</v>
      </c>
      <c r="V23" s="11">
        <v>0</v>
      </c>
      <c r="W23" s="34"/>
      <c r="X23" s="34"/>
      <c r="Y23" s="36"/>
      <c r="Z23" s="36"/>
      <c r="AA23" s="36"/>
      <c r="AB23" s="34"/>
      <c r="AC23" s="34"/>
      <c r="AD23" s="36"/>
      <c r="AE23" s="36"/>
      <c r="AF23" s="36"/>
      <c r="AG23" s="36"/>
      <c r="AH23" s="36"/>
      <c r="AI23" s="36"/>
      <c r="AJ23" s="36"/>
      <c r="AK23" s="36"/>
      <c r="AL23" s="83">
        <v>125000</v>
      </c>
      <c r="AM23" s="83">
        <v>100000</v>
      </c>
      <c r="AN23" s="83">
        <v>25000</v>
      </c>
    </row>
    <row r="24" spans="1:40" ht="100.05" customHeight="1" x14ac:dyDescent="0.25">
      <c r="A24" s="34" t="s">
        <v>84</v>
      </c>
      <c r="B24" s="34" t="s">
        <v>85</v>
      </c>
      <c r="C24" s="14" t="s">
        <v>43</v>
      </c>
      <c r="D24" s="16" t="s">
        <v>86</v>
      </c>
      <c r="E24" s="14" t="s">
        <v>87</v>
      </c>
      <c r="F24" s="34" t="s">
        <v>37</v>
      </c>
      <c r="G24" s="34" t="s">
        <v>86</v>
      </c>
      <c r="H24" s="34" t="s">
        <v>716</v>
      </c>
      <c r="I24" s="34" t="s">
        <v>717</v>
      </c>
      <c r="J24" s="11">
        <v>2</v>
      </c>
      <c r="K24" s="11">
        <v>2</v>
      </c>
      <c r="L24" s="11">
        <v>2</v>
      </c>
      <c r="M24" s="34" t="s">
        <v>718</v>
      </c>
      <c r="N24" s="34" t="s">
        <v>719</v>
      </c>
      <c r="O24" s="11">
        <v>941</v>
      </c>
      <c r="P24" s="35">
        <v>941</v>
      </c>
      <c r="Q24" s="11">
        <v>1</v>
      </c>
      <c r="R24" s="34" t="s">
        <v>720</v>
      </c>
      <c r="S24" s="34" t="s">
        <v>721</v>
      </c>
      <c r="T24" s="11">
        <v>1</v>
      </c>
      <c r="U24" s="11">
        <v>1</v>
      </c>
      <c r="V24" s="11">
        <v>1</v>
      </c>
      <c r="W24" s="34"/>
      <c r="X24" s="34"/>
      <c r="Y24" s="36"/>
      <c r="Z24" s="36"/>
      <c r="AA24" s="36"/>
      <c r="AB24" s="34"/>
      <c r="AC24" s="34"/>
      <c r="AD24" s="36"/>
      <c r="AE24" s="36"/>
      <c r="AF24" s="36"/>
      <c r="AG24" s="36"/>
      <c r="AH24" s="36"/>
      <c r="AI24" s="36"/>
      <c r="AJ24" s="36"/>
      <c r="AK24" s="36"/>
      <c r="AL24" s="83">
        <v>190756</v>
      </c>
      <c r="AM24" s="83">
        <v>122852</v>
      </c>
      <c r="AN24" s="83">
        <v>67904</v>
      </c>
    </row>
    <row r="25" spans="1:40" ht="100.05" customHeight="1" x14ac:dyDescent="0.25">
      <c r="A25" s="34" t="s">
        <v>88</v>
      </c>
      <c r="B25" s="34" t="s">
        <v>89</v>
      </c>
      <c r="C25" s="14" t="s">
        <v>43</v>
      </c>
      <c r="D25" s="16" t="s">
        <v>90</v>
      </c>
      <c r="E25" s="14" t="s">
        <v>91</v>
      </c>
      <c r="F25" s="34" t="s">
        <v>37</v>
      </c>
      <c r="G25" s="34" t="s">
        <v>90</v>
      </c>
      <c r="H25" s="34" t="s">
        <v>716</v>
      </c>
      <c r="I25" s="34" t="s">
        <v>717</v>
      </c>
      <c r="J25" s="11">
        <v>2</v>
      </c>
      <c r="K25" s="11">
        <v>4</v>
      </c>
      <c r="L25" s="11">
        <v>4</v>
      </c>
      <c r="M25" s="34" t="s">
        <v>718</v>
      </c>
      <c r="N25" s="34" t="s">
        <v>719</v>
      </c>
      <c r="O25" s="11">
        <v>309</v>
      </c>
      <c r="P25" s="35">
        <v>309</v>
      </c>
      <c r="Q25" s="11">
        <v>1</v>
      </c>
      <c r="R25" s="34" t="s">
        <v>720</v>
      </c>
      <c r="S25" s="34" t="s">
        <v>721</v>
      </c>
      <c r="T25" s="11">
        <v>1</v>
      </c>
      <c r="U25" s="11">
        <v>1</v>
      </c>
      <c r="V25" s="11">
        <v>1</v>
      </c>
      <c r="W25" s="34"/>
      <c r="X25" s="34"/>
      <c r="Y25" s="36"/>
      <c r="Z25" s="36"/>
      <c r="AA25" s="36"/>
      <c r="AB25" s="34"/>
      <c r="AC25" s="34"/>
      <c r="AD25" s="36"/>
      <c r="AE25" s="36"/>
      <c r="AF25" s="36"/>
      <c r="AG25" s="36"/>
      <c r="AH25" s="36"/>
      <c r="AI25" s="36"/>
      <c r="AJ25" s="36"/>
      <c r="AK25" s="36"/>
      <c r="AL25" s="83">
        <v>247392.46</v>
      </c>
      <c r="AM25" s="83">
        <v>200000</v>
      </c>
      <c r="AN25" s="83">
        <v>47392.46</v>
      </c>
    </row>
    <row r="26" spans="1:40" ht="100.05" customHeight="1" x14ac:dyDescent="0.25">
      <c r="A26" s="34" t="s">
        <v>92</v>
      </c>
      <c r="B26" s="34" t="s">
        <v>93</v>
      </c>
      <c r="C26" s="14" t="s">
        <v>38</v>
      </c>
      <c r="D26" s="16" t="s">
        <v>94</v>
      </c>
      <c r="E26" s="14" t="s">
        <v>95</v>
      </c>
      <c r="F26" s="34" t="s">
        <v>37</v>
      </c>
      <c r="G26" s="34" t="s">
        <v>94</v>
      </c>
      <c r="H26" s="34" t="s">
        <v>716</v>
      </c>
      <c r="I26" s="34" t="s">
        <v>717</v>
      </c>
      <c r="J26" s="11">
        <v>1</v>
      </c>
      <c r="K26" s="11">
        <v>1</v>
      </c>
      <c r="L26" s="11">
        <v>0</v>
      </c>
      <c r="M26" s="34" t="s">
        <v>718</v>
      </c>
      <c r="N26" s="34" t="s">
        <v>719</v>
      </c>
      <c r="O26" s="11">
        <v>252</v>
      </c>
      <c r="P26" s="35">
        <v>252</v>
      </c>
      <c r="Q26" s="11">
        <v>0</v>
      </c>
      <c r="R26" s="34" t="s">
        <v>720</v>
      </c>
      <c r="S26" s="34" t="s">
        <v>721</v>
      </c>
      <c r="T26" s="11">
        <v>1</v>
      </c>
      <c r="U26" s="11">
        <v>1</v>
      </c>
      <c r="V26" s="11">
        <v>0</v>
      </c>
      <c r="W26" s="34"/>
      <c r="X26" s="34"/>
      <c r="Y26" s="36"/>
      <c r="Z26" s="36"/>
      <c r="AA26" s="36"/>
      <c r="AB26" s="34"/>
      <c r="AC26" s="34"/>
      <c r="AD26" s="36"/>
      <c r="AE26" s="36"/>
      <c r="AF26" s="36"/>
      <c r="AG26" s="36"/>
      <c r="AH26" s="36"/>
      <c r="AI26" s="36"/>
      <c r="AJ26" s="36"/>
      <c r="AK26" s="36"/>
      <c r="AL26" s="83">
        <v>215625.2</v>
      </c>
      <c r="AM26" s="83">
        <v>172500</v>
      </c>
      <c r="AN26" s="83">
        <v>43125.2</v>
      </c>
    </row>
    <row r="27" spans="1:40" ht="100.05" customHeight="1" x14ac:dyDescent="0.25">
      <c r="A27" s="34" t="s">
        <v>97</v>
      </c>
      <c r="B27" s="34" t="s">
        <v>98</v>
      </c>
      <c r="C27" s="14" t="s">
        <v>43</v>
      </c>
      <c r="D27" s="16" t="s">
        <v>99</v>
      </c>
      <c r="E27" s="14" t="s">
        <v>100</v>
      </c>
      <c r="F27" s="34" t="s">
        <v>37</v>
      </c>
      <c r="G27" s="34" t="s">
        <v>99</v>
      </c>
      <c r="H27" s="34" t="s">
        <v>716</v>
      </c>
      <c r="I27" s="34" t="s">
        <v>717</v>
      </c>
      <c r="J27" s="11">
        <v>2</v>
      </c>
      <c r="K27" s="11">
        <v>2</v>
      </c>
      <c r="L27" s="11">
        <v>2</v>
      </c>
      <c r="M27" s="34" t="s">
        <v>718</v>
      </c>
      <c r="N27" s="34" t="s">
        <v>719</v>
      </c>
      <c r="O27" s="11">
        <v>309</v>
      </c>
      <c r="P27" s="35">
        <v>309</v>
      </c>
      <c r="Q27" s="11">
        <v>0</v>
      </c>
      <c r="R27" s="34" t="s">
        <v>720</v>
      </c>
      <c r="S27" s="34" t="s">
        <v>721</v>
      </c>
      <c r="T27" s="11">
        <v>1</v>
      </c>
      <c r="U27" s="11">
        <v>1</v>
      </c>
      <c r="V27" s="11">
        <v>1</v>
      </c>
      <c r="W27" s="34"/>
      <c r="X27" s="34"/>
      <c r="Y27" s="36"/>
      <c r="Z27" s="36"/>
      <c r="AA27" s="36"/>
      <c r="AB27" s="34"/>
      <c r="AC27" s="34"/>
      <c r="AD27" s="36"/>
      <c r="AE27" s="36"/>
      <c r="AF27" s="36"/>
      <c r="AG27" s="36"/>
      <c r="AH27" s="36"/>
      <c r="AI27" s="36"/>
      <c r="AJ27" s="36"/>
      <c r="AK27" s="36"/>
      <c r="AL27" s="83">
        <v>75880</v>
      </c>
      <c r="AM27" s="83">
        <v>60704</v>
      </c>
      <c r="AN27" s="83">
        <v>15176</v>
      </c>
    </row>
    <row r="28" spans="1:40" ht="100.05" customHeight="1" x14ac:dyDescent="0.25">
      <c r="A28" s="34" t="s">
        <v>101</v>
      </c>
      <c r="B28" s="34" t="s">
        <v>102</v>
      </c>
      <c r="C28" s="14" t="s">
        <v>43</v>
      </c>
      <c r="D28" s="16" t="s">
        <v>103</v>
      </c>
      <c r="E28" s="14" t="s">
        <v>104</v>
      </c>
      <c r="F28" s="34" t="s">
        <v>37</v>
      </c>
      <c r="G28" s="34" t="s">
        <v>103</v>
      </c>
      <c r="H28" s="34" t="s">
        <v>716</v>
      </c>
      <c r="I28" s="34" t="s">
        <v>717</v>
      </c>
      <c r="J28" s="11">
        <v>2</v>
      </c>
      <c r="K28" s="11">
        <v>2</v>
      </c>
      <c r="L28" s="11">
        <v>2</v>
      </c>
      <c r="M28" s="34" t="s">
        <v>718</v>
      </c>
      <c r="N28" s="34" t="s">
        <v>719</v>
      </c>
      <c r="O28" s="11">
        <v>396</v>
      </c>
      <c r="P28" s="35">
        <v>396</v>
      </c>
      <c r="Q28" s="11">
        <v>0</v>
      </c>
      <c r="R28" s="34" t="s">
        <v>720</v>
      </c>
      <c r="S28" s="34" t="s">
        <v>721</v>
      </c>
      <c r="T28" s="11">
        <v>1</v>
      </c>
      <c r="U28" s="11">
        <v>1</v>
      </c>
      <c r="V28" s="11">
        <v>1</v>
      </c>
      <c r="W28" s="34"/>
      <c r="X28" s="34"/>
      <c r="Y28" s="36"/>
      <c r="Z28" s="36"/>
      <c r="AA28" s="36"/>
      <c r="AB28" s="34"/>
      <c r="AC28" s="34"/>
      <c r="AD28" s="36"/>
      <c r="AE28" s="36"/>
      <c r="AF28" s="36"/>
      <c r="AG28" s="36"/>
      <c r="AH28" s="36"/>
      <c r="AI28" s="36"/>
      <c r="AJ28" s="36"/>
      <c r="AK28" s="36"/>
      <c r="AL28" s="83">
        <v>141312</v>
      </c>
      <c r="AM28" s="83">
        <v>96399</v>
      </c>
      <c r="AN28" s="83">
        <v>44913</v>
      </c>
    </row>
    <row r="29" spans="1:40" ht="100.05" customHeight="1" x14ac:dyDescent="0.25">
      <c r="A29" s="34" t="s">
        <v>105</v>
      </c>
      <c r="B29" s="34" t="s">
        <v>106</v>
      </c>
      <c r="C29" s="14" t="s">
        <v>38</v>
      </c>
      <c r="D29" s="16" t="s">
        <v>107</v>
      </c>
      <c r="E29" s="14" t="s">
        <v>108</v>
      </c>
      <c r="F29" s="34" t="s">
        <v>37</v>
      </c>
      <c r="G29" s="34" t="s">
        <v>107</v>
      </c>
      <c r="H29" s="34" t="s">
        <v>716</v>
      </c>
      <c r="I29" s="34" t="s">
        <v>717</v>
      </c>
      <c r="J29" s="11">
        <v>1</v>
      </c>
      <c r="K29" s="11">
        <v>1</v>
      </c>
      <c r="L29" s="11">
        <v>0</v>
      </c>
      <c r="M29" s="34" t="s">
        <v>718</v>
      </c>
      <c r="N29" s="34" t="s">
        <v>719</v>
      </c>
      <c r="O29" s="11">
        <v>74</v>
      </c>
      <c r="P29" s="35">
        <v>74</v>
      </c>
      <c r="Q29" s="11">
        <v>0</v>
      </c>
      <c r="R29" s="34" t="s">
        <v>720</v>
      </c>
      <c r="S29" s="34" t="s">
        <v>721</v>
      </c>
      <c r="T29" s="11">
        <v>1</v>
      </c>
      <c r="U29" s="11">
        <v>1</v>
      </c>
      <c r="V29" s="11">
        <v>0</v>
      </c>
      <c r="W29" s="34"/>
      <c r="X29" s="34"/>
      <c r="Y29" s="36"/>
      <c r="Z29" s="36"/>
      <c r="AA29" s="36"/>
      <c r="AB29" s="34"/>
      <c r="AC29" s="34"/>
      <c r="AD29" s="36"/>
      <c r="AE29" s="36"/>
      <c r="AF29" s="36"/>
      <c r="AG29" s="36"/>
      <c r="AH29" s="36"/>
      <c r="AI29" s="36"/>
      <c r="AJ29" s="36"/>
      <c r="AK29" s="36"/>
      <c r="AL29" s="83">
        <v>115624</v>
      </c>
      <c r="AM29" s="83">
        <v>92499</v>
      </c>
      <c r="AN29" s="83">
        <v>23125</v>
      </c>
    </row>
    <row r="30" spans="1:40" ht="100.05" customHeight="1" x14ac:dyDescent="0.25">
      <c r="A30" s="34" t="s">
        <v>109</v>
      </c>
      <c r="B30" s="34" t="s">
        <v>110</v>
      </c>
      <c r="C30" s="14" t="s">
        <v>38</v>
      </c>
      <c r="D30" s="16" t="s">
        <v>111</v>
      </c>
      <c r="E30" s="14" t="s">
        <v>112</v>
      </c>
      <c r="F30" s="34" t="s">
        <v>37</v>
      </c>
      <c r="G30" s="34" t="s">
        <v>111</v>
      </c>
      <c r="H30" s="34" t="s">
        <v>716</v>
      </c>
      <c r="I30" s="34" t="s">
        <v>717</v>
      </c>
      <c r="J30" s="11">
        <v>1</v>
      </c>
      <c r="K30" s="11">
        <v>1</v>
      </c>
      <c r="L30" s="11">
        <v>0</v>
      </c>
      <c r="M30" s="34" t="s">
        <v>718</v>
      </c>
      <c r="N30" s="34" t="s">
        <v>719</v>
      </c>
      <c r="O30" s="11">
        <v>392</v>
      </c>
      <c r="P30" s="35">
        <v>392</v>
      </c>
      <c r="Q30" s="11">
        <v>0</v>
      </c>
      <c r="R30" s="34" t="s">
        <v>720</v>
      </c>
      <c r="S30" s="34" t="s">
        <v>721</v>
      </c>
      <c r="T30" s="11">
        <v>1</v>
      </c>
      <c r="U30" s="11">
        <v>1</v>
      </c>
      <c r="V30" s="11">
        <v>0</v>
      </c>
      <c r="W30" s="34"/>
      <c r="X30" s="34"/>
      <c r="Y30" s="36"/>
      <c r="Z30" s="36"/>
      <c r="AA30" s="36"/>
      <c r="AB30" s="34"/>
      <c r="AC30" s="34"/>
      <c r="AD30" s="36"/>
      <c r="AE30" s="36"/>
      <c r="AF30" s="36"/>
      <c r="AG30" s="36"/>
      <c r="AH30" s="36"/>
      <c r="AI30" s="36"/>
      <c r="AJ30" s="36"/>
      <c r="AK30" s="36"/>
      <c r="AL30" s="83">
        <v>250000</v>
      </c>
      <c r="AM30" s="83">
        <v>200000</v>
      </c>
      <c r="AN30" s="83">
        <v>50000</v>
      </c>
    </row>
    <row r="31" spans="1:40" ht="100.05" customHeight="1" x14ac:dyDescent="0.25">
      <c r="A31" s="34" t="s">
        <v>114</v>
      </c>
      <c r="B31" s="34" t="s">
        <v>115</v>
      </c>
      <c r="C31" s="14" t="s">
        <v>43</v>
      </c>
      <c r="D31" s="16" t="s">
        <v>116</v>
      </c>
      <c r="E31" s="14" t="s">
        <v>117</v>
      </c>
      <c r="F31" s="34" t="s">
        <v>37</v>
      </c>
      <c r="G31" s="34" t="s">
        <v>116</v>
      </c>
      <c r="H31" s="34" t="s">
        <v>716</v>
      </c>
      <c r="I31" s="34" t="s">
        <v>717</v>
      </c>
      <c r="J31" s="11">
        <v>2</v>
      </c>
      <c r="K31" s="11">
        <v>2</v>
      </c>
      <c r="L31" s="11">
        <v>2</v>
      </c>
      <c r="M31" s="34" t="s">
        <v>718</v>
      </c>
      <c r="N31" s="34" t="s">
        <v>719</v>
      </c>
      <c r="O31" s="11">
        <v>292</v>
      </c>
      <c r="P31" s="35">
        <v>292</v>
      </c>
      <c r="Q31" s="11">
        <v>0</v>
      </c>
      <c r="R31" s="34" t="s">
        <v>720</v>
      </c>
      <c r="S31" s="34" t="s">
        <v>721</v>
      </c>
      <c r="T31" s="11">
        <v>1</v>
      </c>
      <c r="U31" s="11">
        <v>1</v>
      </c>
      <c r="V31" s="11">
        <v>1</v>
      </c>
      <c r="W31" s="34"/>
      <c r="X31" s="34"/>
      <c r="Y31" s="36"/>
      <c r="Z31" s="36"/>
      <c r="AA31" s="36"/>
      <c r="AB31" s="34"/>
      <c r="AC31" s="34"/>
      <c r="AD31" s="36"/>
      <c r="AE31" s="36"/>
      <c r="AF31" s="36"/>
      <c r="AG31" s="36"/>
      <c r="AH31" s="36"/>
      <c r="AI31" s="36"/>
      <c r="AJ31" s="36"/>
      <c r="AK31" s="36"/>
      <c r="AL31" s="83">
        <v>118362</v>
      </c>
      <c r="AM31" s="83">
        <v>94389</v>
      </c>
      <c r="AN31" s="83">
        <v>23973</v>
      </c>
    </row>
    <row r="32" spans="1:40" ht="100.05" customHeight="1" x14ac:dyDescent="0.25">
      <c r="A32" s="34" t="s">
        <v>118</v>
      </c>
      <c r="B32" s="34" t="s">
        <v>119</v>
      </c>
      <c r="C32" s="14" t="s">
        <v>38</v>
      </c>
      <c r="D32" s="16" t="s">
        <v>120</v>
      </c>
      <c r="E32" s="14" t="s">
        <v>121</v>
      </c>
      <c r="F32" s="34" t="s">
        <v>37</v>
      </c>
      <c r="G32" s="34" t="s">
        <v>120</v>
      </c>
      <c r="H32" s="34" t="s">
        <v>716</v>
      </c>
      <c r="I32" s="34" t="s">
        <v>717</v>
      </c>
      <c r="J32" s="11">
        <v>1</v>
      </c>
      <c r="K32" s="11">
        <v>1</v>
      </c>
      <c r="L32" s="11">
        <v>0</v>
      </c>
      <c r="M32" s="34" t="s">
        <v>718</v>
      </c>
      <c r="N32" s="34" t="s">
        <v>719</v>
      </c>
      <c r="O32" s="11">
        <v>370</v>
      </c>
      <c r="P32" s="35">
        <v>370</v>
      </c>
      <c r="Q32" s="11">
        <v>0</v>
      </c>
      <c r="R32" s="34" t="s">
        <v>720</v>
      </c>
      <c r="S32" s="34" t="s">
        <v>721</v>
      </c>
      <c r="T32" s="11">
        <v>1</v>
      </c>
      <c r="U32" s="11">
        <v>1</v>
      </c>
      <c r="V32" s="11">
        <v>0</v>
      </c>
      <c r="W32" s="34"/>
      <c r="X32" s="34"/>
      <c r="Y32" s="36"/>
      <c r="Z32" s="36"/>
      <c r="AA32" s="36"/>
      <c r="AB32" s="34"/>
      <c r="AC32" s="34"/>
      <c r="AD32" s="36"/>
      <c r="AE32" s="36"/>
      <c r="AF32" s="36"/>
      <c r="AG32" s="36"/>
      <c r="AH32" s="36"/>
      <c r="AI32" s="36"/>
      <c r="AJ32" s="36"/>
      <c r="AK32" s="36"/>
      <c r="AL32" s="83">
        <v>250000</v>
      </c>
      <c r="AM32" s="83">
        <v>200000</v>
      </c>
      <c r="AN32" s="83">
        <v>50000</v>
      </c>
    </row>
    <row r="33" spans="1:40" ht="100.05" customHeight="1" x14ac:dyDescent="0.25">
      <c r="A33" s="34" t="s">
        <v>122</v>
      </c>
      <c r="B33" s="34" t="s">
        <v>123</v>
      </c>
      <c r="C33" s="14" t="s">
        <v>38</v>
      </c>
      <c r="D33" s="16" t="s">
        <v>124</v>
      </c>
      <c r="E33" s="14" t="s">
        <v>125</v>
      </c>
      <c r="F33" s="34" t="s">
        <v>37</v>
      </c>
      <c r="G33" s="34" t="s">
        <v>124</v>
      </c>
      <c r="H33" s="34" t="s">
        <v>716</v>
      </c>
      <c r="I33" s="34" t="s">
        <v>717</v>
      </c>
      <c r="J33" s="11">
        <v>1</v>
      </c>
      <c r="K33" s="11">
        <v>1</v>
      </c>
      <c r="L33" s="11">
        <v>1</v>
      </c>
      <c r="M33" s="34" t="s">
        <v>718</v>
      </c>
      <c r="N33" s="34" t="s">
        <v>719</v>
      </c>
      <c r="O33" s="11">
        <v>495</v>
      </c>
      <c r="P33" s="35">
        <v>495</v>
      </c>
      <c r="Q33" s="11">
        <v>0</v>
      </c>
      <c r="R33" s="34" t="s">
        <v>720</v>
      </c>
      <c r="S33" s="34" t="s">
        <v>721</v>
      </c>
      <c r="T33" s="11">
        <v>1</v>
      </c>
      <c r="U33" s="11">
        <v>1</v>
      </c>
      <c r="V33" s="11">
        <v>1</v>
      </c>
      <c r="W33" s="34"/>
      <c r="X33" s="34"/>
      <c r="Y33" s="36"/>
      <c r="Z33" s="36"/>
      <c r="AA33" s="36"/>
      <c r="AB33" s="34"/>
      <c r="AC33" s="34"/>
      <c r="AD33" s="36"/>
      <c r="AE33" s="36"/>
      <c r="AF33" s="36"/>
      <c r="AG33" s="36"/>
      <c r="AH33" s="36"/>
      <c r="AI33" s="36"/>
      <c r="AJ33" s="36"/>
      <c r="AK33" s="36"/>
      <c r="AL33" s="83">
        <v>170000</v>
      </c>
      <c r="AM33" s="83">
        <v>136000</v>
      </c>
      <c r="AN33" s="83">
        <v>34000</v>
      </c>
    </row>
    <row r="34" spans="1:40" ht="100.05" customHeight="1" x14ac:dyDescent="0.25">
      <c r="A34" s="34" t="s">
        <v>126</v>
      </c>
      <c r="B34" s="34" t="s">
        <v>127</v>
      </c>
      <c r="C34" s="14" t="s">
        <v>43</v>
      </c>
      <c r="D34" s="16" t="s">
        <v>128</v>
      </c>
      <c r="E34" s="14" t="s">
        <v>129</v>
      </c>
      <c r="F34" s="34" t="s">
        <v>37</v>
      </c>
      <c r="G34" s="34" t="s">
        <v>128</v>
      </c>
      <c r="H34" s="34" t="s">
        <v>716</v>
      </c>
      <c r="I34" s="34" t="s">
        <v>717</v>
      </c>
      <c r="J34" s="11">
        <v>1</v>
      </c>
      <c r="K34" s="11">
        <v>1</v>
      </c>
      <c r="L34" s="11">
        <v>1</v>
      </c>
      <c r="M34" s="34" t="s">
        <v>718</v>
      </c>
      <c r="N34" s="34" t="s">
        <v>719</v>
      </c>
      <c r="O34" s="11">
        <v>227</v>
      </c>
      <c r="P34" s="35">
        <v>227</v>
      </c>
      <c r="Q34" s="11">
        <v>0</v>
      </c>
      <c r="R34" s="34" t="s">
        <v>720</v>
      </c>
      <c r="S34" s="34" t="s">
        <v>721</v>
      </c>
      <c r="T34" s="11">
        <v>1</v>
      </c>
      <c r="U34" s="11">
        <v>1</v>
      </c>
      <c r="V34" s="11">
        <v>1</v>
      </c>
      <c r="W34" s="34"/>
      <c r="X34" s="34"/>
      <c r="Y34" s="36"/>
      <c r="Z34" s="36"/>
      <c r="AA34" s="36"/>
      <c r="AB34" s="34"/>
      <c r="AC34" s="34"/>
      <c r="AD34" s="36"/>
      <c r="AE34" s="36"/>
      <c r="AF34" s="36"/>
      <c r="AG34" s="36"/>
      <c r="AH34" s="36"/>
      <c r="AI34" s="36"/>
      <c r="AJ34" s="36"/>
      <c r="AK34" s="36"/>
      <c r="AL34" s="83">
        <v>145772</v>
      </c>
      <c r="AM34" s="83">
        <v>56792.999999999993</v>
      </c>
      <c r="AN34" s="83">
        <v>88979.000000000015</v>
      </c>
    </row>
    <row r="35" spans="1:40" ht="100.05" customHeight="1" x14ac:dyDescent="0.25">
      <c r="A35" s="34" t="s">
        <v>130</v>
      </c>
      <c r="B35" s="34" t="s">
        <v>131</v>
      </c>
      <c r="C35" s="14" t="s">
        <v>43</v>
      </c>
      <c r="D35" s="16" t="s">
        <v>815</v>
      </c>
      <c r="E35" s="14" t="s">
        <v>132</v>
      </c>
      <c r="F35" s="34" t="s">
        <v>37</v>
      </c>
      <c r="G35" s="34" t="s">
        <v>815</v>
      </c>
      <c r="H35" s="34" t="s">
        <v>716</v>
      </c>
      <c r="I35" s="34" t="s">
        <v>717</v>
      </c>
      <c r="J35" s="11">
        <v>1</v>
      </c>
      <c r="K35" s="11">
        <v>1</v>
      </c>
      <c r="L35" s="11">
        <v>1</v>
      </c>
      <c r="M35" s="34" t="s">
        <v>718</v>
      </c>
      <c r="N35" s="34" t="s">
        <v>719</v>
      </c>
      <c r="O35" s="11">
        <v>75</v>
      </c>
      <c r="P35" s="35">
        <v>75</v>
      </c>
      <c r="Q35" s="11">
        <v>0</v>
      </c>
      <c r="R35" s="34" t="s">
        <v>720</v>
      </c>
      <c r="S35" s="34" t="s">
        <v>721</v>
      </c>
      <c r="T35" s="11">
        <v>1</v>
      </c>
      <c r="U35" s="11">
        <v>1</v>
      </c>
      <c r="V35" s="11">
        <v>1</v>
      </c>
      <c r="W35" s="34"/>
      <c r="X35" s="34"/>
      <c r="Y35" s="36"/>
      <c r="Z35" s="36"/>
      <c r="AA35" s="36"/>
      <c r="AB35" s="34"/>
      <c r="AC35" s="34"/>
      <c r="AD35" s="36"/>
      <c r="AE35" s="36"/>
      <c r="AF35" s="36"/>
      <c r="AG35" s="36"/>
      <c r="AH35" s="36"/>
      <c r="AI35" s="36"/>
      <c r="AJ35" s="36"/>
      <c r="AK35" s="36"/>
      <c r="AL35" s="83">
        <v>160048</v>
      </c>
      <c r="AM35" s="83">
        <v>122596.20000000001</v>
      </c>
      <c r="AN35" s="83">
        <v>37451.800000000003</v>
      </c>
    </row>
    <row r="36" spans="1:40" ht="78" customHeight="1" x14ac:dyDescent="0.25">
      <c r="A36" s="12" t="s">
        <v>133</v>
      </c>
      <c r="B36" s="12" t="s">
        <v>24</v>
      </c>
      <c r="C36" s="13"/>
      <c r="D36" s="13">
        <v>0</v>
      </c>
      <c r="E36" s="12" t="s">
        <v>134</v>
      </c>
      <c r="F36" s="12" t="s">
        <v>0</v>
      </c>
      <c r="G36" s="12" t="s">
        <v>24</v>
      </c>
      <c r="H36" s="12" t="s">
        <v>722</v>
      </c>
      <c r="I36" s="12" t="s">
        <v>723</v>
      </c>
      <c r="J36" s="15">
        <f>SUM(J37:J41)</f>
        <v>94213.98</v>
      </c>
      <c r="K36" s="15">
        <f t="shared" ref="K36:L36" si="5">SUM(K37:K41)</f>
        <v>94213.98</v>
      </c>
      <c r="L36" s="15">
        <f t="shared" si="5"/>
        <v>24047</v>
      </c>
      <c r="M36" s="12" t="s">
        <v>724</v>
      </c>
      <c r="N36" s="12" t="s">
        <v>725</v>
      </c>
      <c r="O36" s="15">
        <f>SUM(O37:O41)</f>
        <v>679.06</v>
      </c>
      <c r="P36" s="15">
        <f t="shared" ref="P36" si="6">SUM(P37:P41)</f>
        <v>679.06</v>
      </c>
      <c r="Q36" s="15">
        <f t="shared" ref="Q36" si="7">SUM(Q37:Q41)</f>
        <v>0</v>
      </c>
      <c r="R36" s="12"/>
      <c r="S36" s="12"/>
      <c r="T36" s="12"/>
      <c r="U36" s="12"/>
      <c r="V36" s="12"/>
      <c r="W36" s="12"/>
      <c r="X36" s="12"/>
      <c r="Y36" s="33"/>
      <c r="Z36" s="33"/>
      <c r="AA36" s="33"/>
      <c r="AB36" s="12"/>
      <c r="AC36" s="12"/>
      <c r="AD36" s="33"/>
      <c r="AE36" s="33"/>
      <c r="AF36" s="33"/>
      <c r="AG36" s="33"/>
      <c r="AH36" s="33"/>
      <c r="AI36" s="33"/>
      <c r="AJ36" s="33"/>
      <c r="AK36" s="33"/>
      <c r="AL36" s="83">
        <v>3842679.8100000005</v>
      </c>
      <c r="AM36" s="83">
        <v>3064961.38</v>
      </c>
      <c r="AN36" s="83">
        <v>777718.42999999993</v>
      </c>
    </row>
    <row r="37" spans="1:40" ht="100.05" customHeight="1" x14ac:dyDescent="0.25">
      <c r="A37" s="34" t="s">
        <v>135</v>
      </c>
      <c r="B37" s="34" t="s">
        <v>136</v>
      </c>
      <c r="C37" s="14" t="s">
        <v>38</v>
      </c>
      <c r="D37" s="16" t="s">
        <v>137</v>
      </c>
      <c r="E37" s="34" t="s">
        <v>138</v>
      </c>
      <c r="F37" s="34" t="s">
        <v>37</v>
      </c>
      <c r="G37" s="34" t="s">
        <v>137</v>
      </c>
      <c r="H37" s="34" t="s">
        <v>722</v>
      </c>
      <c r="I37" s="34" t="s">
        <v>723</v>
      </c>
      <c r="J37" s="37">
        <v>15003.25</v>
      </c>
      <c r="K37" s="38">
        <v>15003.25</v>
      </c>
      <c r="L37" s="38">
        <v>0</v>
      </c>
      <c r="M37" s="34" t="s">
        <v>724</v>
      </c>
      <c r="N37" s="34" t="s">
        <v>725</v>
      </c>
      <c r="O37" s="34">
        <v>539.76</v>
      </c>
      <c r="P37" s="37">
        <v>539.76</v>
      </c>
      <c r="Q37" s="11">
        <v>0</v>
      </c>
      <c r="R37" s="34"/>
      <c r="S37" s="34" t="s">
        <v>0</v>
      </c>
      <c r="T37" s="36"/>
      <c r="U37" s="39"/>
      <c r="V37" s="36"/>
      <c r="W37" s="34"/>
      <c r="X37" s="34"/>
      <c r="Y37" s="36"/>
      <c r="Z37" s="39"/>
      <c r="AA37" s="36"/>
      <c r="AB37" s="37"/>
      <c r="AC37" s="37"/>
      <c r="AD37" s="39"/>
      <c r="AE37" s="39"/>
      <c r="AF37" s="36"/>
      <c r="AG37" s="36"/>
      <c r="AH37" s="36"/>
      <c r="AI37" s="36"/>
      <c r="AJ37" s="36"/>
      <c r="AK37" s="36"/>
      <c r="AL37" s="83">
        <v>815537.61</v>
      </c>
      <c r="AM37" s="83">
        <v>530342</v>
      </c>
      <c r="AN37" s="83">
        <v>285195.61</v>
      </c>
    </row>
    <row r="38" spans="1:40" ht="100.05" customHeight="1" x14ac:dyDescent="0.25">
      <c r="A38" s="34" t="s">
        <v>139</v>
      </c>
      <c r="B38" s="34" t="s">
        <v>140</v>
      </c>
      <c r="C38" s="14" t="s">
        <v>38</v>
      </c>
      <c r="D38" s="16" t="s">
        <v>141</v>
      </c>
      <c r="E38" s="34" t="s">
        <v>142</v>
      </c>
      <c r="F38" s="34" t="s">
        <v>37</v>
      </c>
      <c r="G38" s="34" t="s">
        <v>141</v>
      </c>
      <c r="H38" s="34" t="s">
        <v>722</v>
      </c>
      <c r="I38" s="34" t="s">
        <v>723</v>
      </c>
      <c r="J38" s="37">
        <v>20781.2</v>
      </c>
      <c r="K38" s="38">
        <v>20781.2</v>
      </c>
      <c r="L38" s="37">
        <v>0</v>
      </c>
      <c r="M38" s="34"/>
      <c r="N38" s="34" t="s">
        <v>0</v>
      </c>
      <c r="O38" s="34"/>
      <c r="P38" s="37"/>
      <c r="Q38" s="11"/>
      <c r="R38" s="34"/>
      <c r="S38" s="34" t="s">
        <v>0</v>
      </c>
      <c r="T38" s="36"/>
      <c r="U38" s="39"/>
      <c r="V38" s="36"/>
      <c r="W38" s="34"/>
      <c r="X38" s="34"/>
      <c r="Y38" s="36"/>
      <c r="Z38" s="39"/>
      <c r="AA38" s="36"/>
      <c r="AB38" s="37"/>
      <c r="AC38" s="37"/>
      <c r="AD38" s="39"/>
      <c r="AE38" s="39"/>
      <c r="AF38" s="36"/>
      <c r="AG38" s="36"/>
      <c r="AH38" s="36"/>
      <c r="AI38" s="36"/>
      <c r="AJ38" s="36"/>
      <c r="AK38" s="36"/>
      <c r="AL38" s="83">
        <v>605024.19999999995</v>
      </c>
      <c r="AM38" s="83">
        <v>559647.38</v>
      </c>
      <c r="AN38" s="83">
        <v>45376.82</v>
      </c>
    </row>
    <row r="39" spans="1:40" ht="100.05" customHeight="1" x14ac:dyDescent="0.25">
      <c r="A39" s="34" t="s">
        <v>143</v>
      </c>
      <c r="B39" s="34" t="s">
        <v>144</v>
      </c>
      <c r="C39" s="14" t="s">
        <v>38</v>
      </c>
      <c r="D39" s="16" t="s">
        <v>145</v>
      </c>
      <c r="E39" s="34" t="s">
        <v>146</v>
      </c>
      <c r="F39" s="34" t="s">
        <v>37</v>
      </c>
      <c r="G39" s="34" t="s">
        <v>145</v>
      </c>
      <c r="H39" s="34" t="s">
        <v>722</v>
      </c>
      <c r="I39" s="34" t="s">
        <v>723</v>
      </c>
      <c r="J39" s="37">
        <v>11029.53</v>
      </c>
      <c r="K39" s="38">
        <v>11029.53</v>
      </c>
      <c r="L39" s="38">
        <v>0</v>
      </c>
      <c r="M39" s="34" t="s">
        <v>724</v>
      </c>
      <c r="N39" s="34" t="s">
        <v>725</v>
      </c>
      <c r="O39" s="34">
        <v>139.30000000000001</v>
      </c>
      <c r="P39" s="37">
        <v>139.30000000000001</v>
      </c>
      <c r="Q39" s="40">
        <v>0</v>
      </c>
      <c r="R39" s="34" t="s">
        <v>0</v>
      </c>
      <c r="S39" s="34" t="s">
        <v>0</v>
      </c>
      <c r="T39" s="36"/>
      <c r="U39" s="39"/>
      <c r="V39" s="36"/>
      <c r="W39" s="34"/>
      <c r="X39" s="34"/>
      <c r="Y39" s="36"/>
      <c r="Z39" s="39"/>
      <c r="AA39" s="36"/>
      <c r="AB39" s="37"/>
      <c r="AC39" s="37"/>
      <c r="AD39" s="39"/>
      <c r="AE39" s="39"/>
      <c r="AF39" s="36"/>
      <c r="AG39" s="36"/>
      <c r="AH39" s="36"/>
      <c r="AI39" s="36"/>
      <c r="AJ39" s="36"/>
      <c r="AK39" s="36"/>
      <c r="AL39" s="83">
        <v>1168821.01</v>
      </c>
      <c r="AM39" s="83">
        <v>965206</v>
      </c>
      <c r="AN39" s="83">
        <v>203615.01</v>
      </c>
    </row>
    <row r="40" spans="1:40" ht="100.05" customHeight="1" x14ac:dyDescent="0.25">
      <c r="A40" s="34" t="s">
        <v>147</v>
      </c>
      <c r="B40" s="34" t="s">
        <v>148</v>
      </c>
      <c r="C40" s="14" t="s">
        <v>43</v>
      </c>
      <c r="D40" s="16" t="s">
        <v>149</v>
      </c>
      <c r="E40" s="34" t="s">
        <v>150</v>
      </c>
      <c r="F40" s="34" t="s">
        <v>37</v>
      </c>
      <c r="G40" s="34" t="s">
        <v>149</v>
      </c>
      <c r="H40" s="34" t="s">
        <v>722</v>
      </c>
      <c r="I40" s="34" t="s">
        <v>723</v>
      </c>
      <c r="J40" s="37">
        <v>24114</v>
      </c>
      <c r="K40" s="38">
        <v>24114</v>
      </c>
      <c r="L40" s="40">
        <v>24047</v>
      </c>
      <c r="M40" s="34"/>
      <c r="N40" s="34" t="s">
        <v>0</v>
      </c>
      <c r="O40" s="34"/>
      <c r="P40" s="37"/>
      <c r="Q40" s="11"/>
      <c r="R40" s="34" t="s">
        <v>0</v>
      </c>
      <c r="S40" s="34" t="s">
        <v>0</v>
      </c>
      <c r="T40" s="36"/>
      <c r="U40" s="39"/>
      <c r="V40" s="36"/>
      <c r="W40" s="34"/>
      <c r="X40" s="34"/>
      <c r="Y40" s="36"/>
      <c r="Z40" s="39"/>
      <c r="AA40" s="36"/>
      <c r="AB40" s="37"/>
      <c r="AC40" s="37"/>
      <c r="AD40" s="39"/>
      <c r="AE40" s="39"/>
      <c r="AF40" s="36"/>
      <c r="AG40" s="36"/>
      <c r="AH40" s="36"/>
      <c r="AI40" s="36"/>
      <c r="AJ40" s="36"/>
      <c r="AK40" s="36"/>
      <c r="AL40" s="83">
        <v>579418.99</v>
      </c>
      <c r="AM40" s="83">
        <v>386429</v>
      </c>
      <c r="AN40" s="83">
        <v>192989.99</v>
      </c>
    </row>
    <row r="41" spans="1:40" ht="100.05" customHeight="1" x14ac:dyDescent="0.25">
      <c r="A41" s="34" t="s">
        <v>151</v>
      </c>
      <c r="B41" s="34" t="s">
        <v>152</v>
      </c>
      <c r="C41" s="14" t="s">
        <v>38</v>
      </c>
      <c r="D41" s="16" t="s">
        <v>153</v>
      </c>
      <c r="E41" s="34" t="s">
        <v>154</v>
      </c>
      <c r="F41" s="34" t="s">
        <v>37</v>
      </c>
      <c r="G41" s="34" t="s">
        <v>153</v>
      </c>
      <c r="H41" s="34" t="s">
        <v>722</v>
      </c>
      <c r="I41" s="34" t="s">
        <v>723</v>
      </c>
      <c r="J41" s="37">
        <v>23286</v>
      </c>
      <c r="K41" s="38">
        <v>23286</v>
      </c>
      <c r="L41" s="38">
        <v>0</v>
      </c>
      <c r="M41" s="34"/>
      <c r="N41" s="34" t="s">
        <v>0</v>
      </c>
      <c r="O41" s="34"/>
      <c r="P41" s="37"/>
      <c r="Q41" s="11"/>
      <c r="R41" s="34" t="s">
        <v>0</v>
      </c>
      <c r="S41" s="34" t="s">
        <v>0</v>
      </c>
      <c r="T41" s="36"/>
      <c r="U41" s="39"/>
      <c r="V41" s="36"/>
      <c r="W41" s="34"/>
      <c r="X41" s="34"/>
      <c r="Y41" s="36"/>
      <c r="Z41" s="39"/>
      <c r="AA41" s="36"/>
      <c r="AB41" s="37"/>
      <c r="AC41" s="37"/>
      <c r="AD41" s="39"/>
      <c r="AE41" s="39"/>
      <c r="AF41" s="36"/>
      <c r="AG41" s="36"/>
      <c r="AH41" s="36"/>
      <c r="AI41" s="36"/>
      <c r="AJ41" s="36"/>
      <c r="AK41" s="36"/>
      <c r="AL41" s="83">
        <v>673878</v>
      </c>
      <c r="AM41" s="83">
        <v>623337</v>
      </c>
      <c r="AN41" s="83">
        <v>50541</v>
      </c>
    </row>
    <row r="42" spans="1:40" ht="78.599999999999994" customHeight="1" x14ac:dyDescent="0.25">
      <c r="A42" s="12" t="s">
        <v>155</v>
      </c>
      <c r="B42" s="12" t="s">
        <v>24</v>
      </c>
      <c r="C42" s="13"/>
      <c r="D42" s="13">
        <v>0</v>
      </c>
      <c r="E42" s="12" t="s">
        <v>156</v>
      </c>
      <c r="F42" s="12" t="s">
        <v>0</v>
      </c>
      <c r="G42" s="12" t="s">
        <v>24</v>
      </c>
      <c r="H42" s="12" t="s">
        <v>726</v>
      </c>
      <c r="I42" s="12" t="s">
        <v>727</v>
      </c>
      <c r="J42" s="15">
        <f>SUM(J43:J48)</f>
        <v>244073.12</v>
      </c>
      <c r="K42" s="15">
        <f t="shared" ref="K42:L42" si="8">SUM(K43:K48)</f>
        <v>238842.41</v>
      </c>
      <c r="L42" s="15">
        <f t="shared" si="8"/>
        <v>182955.12</v>
      </c>
      <c r="M42" s="12" t="s">
        <v>728</v>
      </c>
      <c r="N42" s="12" t="s">
        <v>729</v>
      </c>
      <c r="O42" s="15">
        <f>SUM(O43:O48)</f>
        <v>34.56</v>
      </c>
      <c r="P42" s="15">
        <f t="shared" ref="P42" si="9">SUM(P43:P48)</f>
        <v>34.56</v>
      </c>
      <c r="Q42" s="15">
        <f t="shared" ref="Q42" si="10">SUM(Q43:Q48)</f>
        <v>34.049999999999997</v>
      </c>
      <c r="R42" s="12"/>
      <c r="S42" s="12"/>
      <c r="T42" s="12"/>
      <c r="U42" s="12"/>
      <c r="V42" s="12"/>
      <c r="W42" s="12"/>
      <c r="X42" s="12"/>
      <c r="Y42" s="33"/>
      <c r="Z42" s="33"/>
      <c r="AA42" s="33"/>
      <c r="AB42" s="12"/>
      <c r="AC42" s="12"/>
      <c r="AD42" s="33"/>
      <c r="AE42" s="33"/>
      <c r="AF42" s="33"/>
      <c r="AG42" s="33"/>
      <c r="AH42" s="33"/>
      <c r="AI42" s="33"/>
      <c r="AJ42" s="33"/>
      <c r="AK42" s="33"/>
      <c r="AL42" s="83">
        <v>4359732.13</v>
      </c>
      <c r="AM42" s="83">
        <v>4023531.77</v>
      </c>
      <c r="AN42" s="83">
        <v>336200.36</v>
      </c>
    </row>
    <row r="43" spans="1:40" ht="100.05" customHeight="1" x14ac:dyDescent="0.25">
      <c r="A43" s="34" t="s">
        <v>157</v>
      </c>
      <c r="B43" s="34" t="s">
        <v>158</v>
      </c>
      <c r="C43" s="14" t="s">
        <v>43</v>
      </c>
      <c r="D43" s="16" t="s">
        <v>159</v>
      </c>
      <c r="E43" s="34" t="s">
        <v>160</v>
      </c>
      <c r="F43" s="34" t="s">
        <v>161</v>
      </c>
      <c r="G43" s="34" t="s">
        <v>159</v>
      </c>
      <c r="H43" s="34" t="s">
        <v>726</v>
      </c>
      <c r="I43" s="34" t="s">
        <v>727</v>
      </c>
      <c r="J43" s="39">
        <v>26133.71</v>
      </c>
      <c r="K43" s="39">
        <v>19605</v>
      </c>
      <c r="L43" s="38">
        <v>26133.71</v>
      </c>
      <c r="M43" s="34" t="s">
        <v>0</v>
      </c>
      <c r="N43" s="34" t="s">
        <v>0</v>
      </c>
      <c r="O43" s="36" t="s">
        <v>0</v>
      </c>
      <c r="P43" s="39"/>
      <c r="Q43" s="38"/>
      <c r="R43" s="34"/>
      <c r="S43" s="34"/>
      <c r="T43" s="36"/>
      <c r="U43" s="39"/>
      <c r="V43" s="36"/>
      <c r="W43" s="34"/>
      <c r="X43" s="34"/>
      <c r="Y43" s="36"/>
      <c r="Z43" s="39"/>
      <c r="AA43" s="36"/>
      <c r="AB43" s="37" t="s">
        <v>0</v>
      </c>
      <c r="AC43" s="37" t="s">
        <v>0</v>
      </c>
      <c r="AD43" s="39" t="s">
        <v>0</v>
      </c>
      <c r="AE43" s="39" t="s">
        <v>24</v>
      </c>
      <c r="AF43" s="36" t="s">
        <v>24</v>
      </c>
      <c r="AG43" s="36"/>
      <c r="AH43" s="36"/>
      <c r="AI43" s="36"/>
      <c r="AJ43" s="36"/>
      <c r="AK43" s="36"/>
      <c r="AL43" s="83">
        <v>1516825.67</v>
      </c>
      <c r="AM43" s="83">
        <v>1403063.73</v>
      </c>
      <c r="AN43" s="83">
        <v>113761.94</v>
      </c>
    </row>
    <row r="44" spans="1:40" ht="100.05" customHeight="1" x14ac:dyDescent="0.25">
      <c r="A44" s="34" t="s">
        <v>162</v>
      </c>
      <c r="B44" s="34" t="s">
        <v>163</v>
      </c>
      <c r="C44" s="14" t="s">
        <v>43</v>
      </c>
      <c r="D44" s="16" t="s">
        <v>164</v>
      </c>
      <c r="E44" s="34" t="s">
        <v>165</v>
      </c>
      <c r="F44" s="34" t="s">
        <v>161</v>
      </c>
      <c r="G44" s="34" t="s">
        <v>164</v>
      </c>
      <c r="H44" s="34" t="s">
        <v>726</v>
      </c>
      <c r="I44" s="34" t="s">
        <v>727</v>
      </c>
      <c r="J44" s="39">
        <v>62250</v>
      </c>
      <c r="K44" s="38">
        <v>62250</v>
      </c>
      <c r="L44" s="37">
        <v>62614</v>
      </c>
      <c r="M44" s="34" t="s">
        <v>728</v>
      </c>
      <c r="N44" s="34" t="s">
        <v>729</v>
      </c>
      <c r="O44" s="36">
        <v>34.56</v>
      </c>
      <c r="P44" s="37">
        <v>34.56</v>
      </c>
      <c r="Q44" s="37">
        <v>34.049999999999997</v>
      </c>
      <c r="R44" s="34"/>
      <c r="S44" s="34" t="s">
        <v>0</v>
      </c>
      <c r="T44" s="36"/>
      <c r="U44" s="39"/>
      <c r="V44" s="36"/>
      <c r="W44" s="34" t="s">
        <v>0</v>
      </c>
      <c r="X44" s="34" t="s">
        <v>0</v>
      </c>
      <c r="Y44" s="36" t="s">
        <v>0</v>
      </c>
      <c r="Z44" s="39"/>
      <c r="AA44" s="36"/>
      <c r="AB44" s="37" t="s">
        <v>0</v>
      </c>
      <c r="AC44" s="37" t="s">
        <v>0</v>
      </c>
      <c r="AD44" s="39" t="s">
        <v>0</v>
      </c>
      <c r="AE44" s="39" t="s">
        <v>24</v>
      </c>
      <c r="AF44" s="36" t="s">
        <v>24</v>
      </c>
      <c r="AG44" s="36"/>
      <c r="AH44" s="36"/>
      <c r="AI44" s="36"/>
      <c r="AJ44" s="36"/>
      <c r="AK44" s="36"/>
      <c r="AL44" s="83">
        <v>815103</v>
      </c>
      <c r="AM44" s="83">
        <v>745844</v>
      </c>
      <c r="AN44" s="83">
        <v>69259</v>
      </c>
    </row>
    <row r="45" spans="1:40" ht="100.05" customHeight="1" x14ac:dyDescent="0.25">
      <c r="A45" s="34" t="s">
        <v>166</v>
      </c>
      <c r="B45" s="34" t="s">
        <v>167</v>
      </c>
      <c r="C45" s="14" t="s">
        <v>38</v>
      </c>
      <c r="D45" s="16" t="s">
        <v>168</v>
      </c>
      <c r="E45" s="34" t="s">
        <v>169</v>
      </c>
      <c r="F45" s="34" t="s">
        <v>161</v>
      </c>
      <c r="G45" s="34" t="s">
        <v>168</v>
      </c>
      <c r="H45" s="34" t="s">
        <v>726</v>
      </c>
      <c r="I45" s="34" t="s">
        <v>727</v>
      </c>
      <c r="J45" s="39">
        <v>7684</v>
      </c>
      <c r="K45" s="38">
        <v>7684</v>
      </c>
      <c r="L45" s="38">
        <v>0</v>
      </c>
      <c r="M45" s="34" t="s">
        <v>0</v>
      </c>
      <c r="N45" s="34" t="s">
        <v>0</v>
      </c>
      <c r="O45" s="36" t="s">
        <v>0</v>
      </c>
      <c r="P45" s="39"/>
      <c r="Q45" s="38"/>
      <c r="R45" s="34" t="s">
        <v>0</v>
      </c>
      <c r="S45" s="34" t="s">
        <v>0</v>
      </c>
      <c r="T45" s="36"/>
      <c r="U45" s="39"/>
      <c r="V45" s="36"/>
      <c r="W45" s="34" t="s">
        <v>0</v>
      </c>
      <c r="X45" s="34" t="s">
        <v>0</v>
      </c>
      <c r="Y45" s="36" t="s">
        <v>0</v>
      </c>
      <c r="Z45" s="39"/>
      <c r="AA45" s="36"/>
      <c r="AB45" s="37" t="s">
        <v>0</v>
      </c>
      <c r="AC45" s="37" t="s">
        <v>0</v>
      </c>
      <c r="AD45" s="39" t="s">
        <v>0</v>
      </c>
      <c r="AE45" s="39" t="s">
        <v>24</v>
      </c>
      <c r="AF45" s="36" t="s">
        <v>24</v>
      </c>
      <c r="AG45" s="36"/>
      <c r="AH45" s="36"/>
      <c r="AI45" s="36"/>
      <c r="AJ45" s="36"/>
      <c r="AK45" s="36"/>
      <c r="AL45" s="83">
        <v>514646.41000000003</v>
      </c>
      <c r="AM45" s="83">
        <v>476047.92</v>
      </c>
      <c r="AN45" s="83">
        <v>38598.49</v>
      </c>
    </row>
    <row r="46" spans="1:40" ht="100.05" customHeight="1" x14ac:dyDescent="0.25">
      <c r="A46" s="34" t="s">
        <v>170</v>
      </c>
      <c r="B46" s="34" t="s">
        <v>171</v>
      </c>
      <c r="C46" s="14" t="s">
        <v>43</v>
      </c>
      <c r="D46" s="16" t="s">
        <v>172</v>
      </c>
      <c r="E46" s="34" t="s">
        <v>173</v>
      </c>
      <c r="F46" s="34" t="s">
        <v>161</v>
      </c>
      <c r="G46" s="34" t="s">
        <v>172</v>
      </c>
      <c r="H46" s="34" t="s">
        <v>726</v>
      </c>
      <c r="I46" s="34" t="s">
        <v>727</v>
      </c>
      <c r="J46" s="39">
        <v>94207.41</v>
      </c>
      <c r="K46" s="38">
        <v>94207.41</v>
      </c>
      <c r="L46" s="38">
        <v>94207.41</v>
      </c>
      <c r="M46" s="34" t="s">
        <v>0</v>
      </c>
      <c r="N46" s="34"/>
      <c r="O46" s="36" t="s">
        <v>0</v>
      </c>
      <c r="P46" s="39"/>
      <c r="Q46" s="38"/>
      <c r="R46" s="34" t="s">
        <v>0</v>
      </c>
      <c r="S46" s="34" t="s">
        <v>0</v>
      </c>
      <c r="T46" s="36"/>
      <c r="U46" s="39"/>
      <c r="V46" s="36"/>
      <c r="W46" s="34" t="s">
        <v>0</v>
      </c>
      <c r="X46" s="34" t="s">
        <v>0</v>
      </c>
      <c r="Y46" s="36" t="s">
        <v>0</v>
      </c>
      <c r="Z46" s="39"/>
      <c r="AA46" s="36"/>
      <c r="AB46" s="37" t="s">
        <v>0</v>
      </c>
      <c r="AC46" s="37" t="s">
        <v>0</v>
      </c>
      <c r="AD46" s="39" t="s">
        <v>0</v>
      </c>
      <c r="AE46" s="39" t="s">
        <v>24</v>
      </c>
      <c r="AF46" s="36" t="s">
        <v>24</v>
      </c>
      <c r="AG46" s="36"/>
      <c r="AH46" s="36"/>
      <c r="AI46" s="36"/>
      <c r="AJ46" s="36"/>
      <c r="AK46" s="36"/>
      <c r="AL46" s="83">
        <v>877516.65</v>
      </c>
      <c r="AM46" s="83">
        <v>811702.9</v>
      </c>
      <c r="AN46" s="83">
        <v>65813.75</v>
      </c>
    </row>
    <row r="47" spans="1:40" ht="100.05" customHeight="1" x14ac:dyDescent="0.25">
      <c r="A47" s="34" t="s">
        <v>174</v>
      </c>
      <c r="B47" s="34" t="s">
        <v>175</v>
      </c>
      <c r="C47" s="14" t="s">
        <v>38</v>
      </c>
      <c r="D47" s="16" t="s">
        <v>176</v>
      </c>
      <c r="E47" s="34" t="s">
        <v>177</v>
      </c>
      <c r="F47" s="34" t="s">
        <v>161</v>
      </c>
      <c r="G47" s="34" t="s">
        <v>176</v>
      </c>
      <c r="H47" s="34" t="s">
        <v>726</v>
      </c>
      <c r="I47" s="34" t="s">
        <v>727</v>
      </c>
      <c r="J47" s="39">
        <v>25000</v>
      </c>
      <c r="K47" s="37">
        <v>26298</v>
      </c>
      <c r="L47" s="38">
        <v>0</v>
      </c>
      <c r="M47" s="34" t="s">
        <v>0</v>
      </c>
      <c r="N47" s="34" t="s">
        <v>0</v>
      </c>
      <c r="O47" s="36" t="s">
        <v>0</v>
      </c>
      <c r="P47" s="39"/>
      <c r="Q47" s="38"/>
      <c r="R47" s="34" t="s">
        <v>0</v>
      </c>
      <c r="S47" s="34" t="s">
        <v>0</v>
      </c>
      <c r="T47" s="36"/>
      <c r="U47" s="39"/>
      <c r="V47" s="36"/>
      <c r="W47" s="34" t="s">
        <v>0</v>
      </c>
      <c r="X47" s="34" t="s">
        <v>0</v>
      </c>
      <c r="Y47" s="36" t="s">
        <v>0</v>
      </c>
      <c r="Z47" s="39"/>
      <c r="AA47" s="36"/>
      <c r="AB47" s="37" t="s">
        <v>0</v>
      </c>
      <c r="AC47" s="37" t="s">
        <v>0</v>
      </c>
      <c r="AD47" s="39" t="s">
        <v>0</v>
      </c>
      <c r="AE47" s="39" t="s">
        <v>24</v>
      </c>
      <c r="AF47" s="36" t="s">
        <v>24</v>
      </c>
      <c r="AG47" s="36"/>
      <c r="AH47" s="36"/>
      <c r="AI47" s="36"/>
      <c r="AJ47" s="36"/>
      <c r="AK47" s="36"/>
      <c r="AL47" s="83">
        <v>150000</v>
      </c>
      <c r="AM47" s="83">
        <v>138750</v>
      </c>
      <c r="AN47" s="83">
        <v>11250</v>
      </c>
    </row>
    <row r="48" spans="1:40" ht="100.05" customHeight="1" x14ac:dyDescent="0.25">
      <c r="A48" s="34" t="s">
        <v>178</v>
      </c>
      <c r="B48" s="34" t="s">
        <v>179</v>
      </c>
      <c r="C48" s="14" t="s">
        <v>38</v>
      </c>
      <c r="D48" s="16" t="s">
        <v>180</v>
      </c>
      <c r="E48" s="34" t="s">
        <v>181</v>
      </c>
      <c r="F48" s="34" t="s">
        <v>161</v>
      </c>
      <c r="G48" s="34" t="s">
        <v>180</v>
      </c>
      <c r="H48" s="34" t="s">
        <v>726</v>
      </c>
      <c r="I48" s="34" t="s">
        <v>727</v>
      </c>
      <c r="J48" s="39">
        <v>28798</v>
      </c>
      <c r="K48" s="38">
        <v>28798</v>
      </c>
      <c r="L48" s="38">
        <v>0</v>
      </c>
      <c r="M48" s="34" t="s">
        <v>0</v>
      </c>
      <c r="N48" s="34" t="s">
        <v>0</v>
      </c>
      <c r="O48" s="36" t="s">
        <v>0</v>
      </c>
      <c r="P48" s="39"/>
      <c r="Q48" s="38"/>
      <c r="R48" s="34" t="s">
        <v>0</v>
      </c>
      <c r="S48" s="34" t="s">
        <v>0</v>
      </c>
      <c r="T48" s="36"/>
      <c r="U48" s="39"/>
      <c r="V48" s="36"/>
      <c r="W48" s="34" t="s">
        <v>0</v>
      </c>
      <c r="X48" s="34" t="s">
        <v>0</v>
      </c>
      <c r="Y48" s="36" t="s">
        <v>0</v>
      </c>
      <c r="Z48" s="39"/>
      <c r="AA48" s="36"/>
      <c r="AB48" s="37" t="s">
        <v>0</v>
      </c>
      <c r="AC48" s="37" t="s">
        <v>0</v>
      </c>
      <c r="AD48" s="39" t="s">
        <v>0</v>
      </c>
      <c r="AE48" s="39" t="s">
        <v>24</v>
      </c>
      <c r="AF48" s="36" t="s">
        <v>24</v>
      </c>
      <c r="AG48" s="36"/>
      <c r="AH48" s="36"/>
      <c r="AI48" s="36"/>
      <c r="AJ48" s="36"/>
      <c r="AK48" s="36"/>
      <c r="AL48" s="83">
        <v>485640.4</v>
      </c>
      <c r="AM48" s="83">
        <v>448123.22</v>
      </c>
      <c r="AN48" s="83">
        <v>37517.18</v>
      </c>
    </row>
    <row r="49" spans="1:41" ht="78" customHeight="1" x14ac:dyDescent="0.25">
      <c r="A49" s="12" t="s">
        <v>182</v>
      </c>
      <c r="B49" s="12" t="s">
        <v>24</v>
      </c>
      <c r="C49" s="13"/>
      <c r="D49" s="13">
        <v>0</v>
      </c>
      <c r="E49" s="12" t="s">
        <v>183</v>
      </c>
      <c r="F49" s="12" t="s">
        <v>0</v>
      </c>
      <c r="G49" s="12" t="s">
        <v>24</v>
      </c>
      <c r="H49" s="12" t="s">
        <v>726</v>
      </c>
      <c r="I49" s="12" t="s">
        <v>727</v>
      </c>
      <c r="J49" s="15">
        <f>SUM(J50:J52)</f>
        <v>25004.5</v>
      </c>
      <c r="K49" s="15">
        <f t="shared" ref="K49:Q49" si="11">SUM(K50:K52)</f>
        <v>24239.5</v>
      </c>
      <c r="L49" s="15">
        <f t="shared" si="11"/>
        <v>24948.5</v>
      </c>
      <c r="M49" s="15" t="s">
        <v>728</v>
      </c>
      <c r="N49" s="15" t="s">
        <v>729</v>
      </c>
      <c r="O49" s="15">
        <f t="shared" si="11"/>
        <v>728.97</v>
      </c>
      <c r="P49" s="15">
        <f t="shared" si="11"/>
        <v>690.97</v>
      </c>
      <c r="Q49" s="15">
        <f t="shared" si="11"/>
        <v>728.97</v>
      </c>
      <c r="R49" s="12"/>
      <c r="S49" s="12"/>
      <c r="T49" s="12"/>
      <c r="U49" s="12"/>
      <c r="V49" s="12"/>
      <c r="W49" s="12"/>
      <c r="X49" s="12"/>
      <c r="Y49" s="33"/>
      <c r="Z49" s="33"/>
      <c r="AA49" s="33"/>
      <c r="AB49" s="12"/>
      <c r="AC49" s="12"/>
      <c r="AD49" s="33"/>
      <c r="AE49" s="33"/>
      <c r="AF49" s="33"/>
      <c r="AG49" s="33"/>
      <c r="AH49" s="33"/>
      <c r="AI49" s="33"/>
      <c r="AJ49" s="33"/>
      <c r="AK49" s="33"/>
      <c r="AL49" s="83">
        <v>2431517.75</v>
      </c>
      <c r="AM49" s="83">
        <v>1815869.1500000001</v>
      </c>
      <c r="AN49" s="83">
        <v>615648.60000000009</v>
      </c>
    </row>
    <row r="50" spans="1:41" ht="100.05" customHeight="1" x14ac:dyDescent="0.25">
      <c r="A50" s="34" t="s">
        <v>184</v>
      </c>
      <c r="B50" s="34" t="s">
        <v>185</v>
      </c>
      <c r="C50" s="14" t="s">
        <v>43</v>
      </c>
      <c r="D50" s="16" t="s">
        <v>186</v>
      </c>
      <c r="E50" s="34" t="s">
        <v>187</v>
      </c>
      <c r="F50" s="34" t="s">
        <v>161</v>
      </c>
      <c r="G50" s="34" t="s">
        <v>186</v>
      </c>
      <c r="H50" s="34" t="s">
        <v>726</v>
      </c>
      <c r="I50" s="34" t="s">
        <v>727</v>
      </c>
      <c r="J50" s="38">
        <v>16459.5</v>
      </c>
      <c r="K50" s="37">
        <v>16126.5</v>
      </c>
      <c r="L50" s="38">
        <v>16459.5</v>
      </c>
      <c r="M50" s="34" t="s">
        <v>0</v>
      </c>
      <c r="N50" s="34" t="s">
        <v>0</v>
      </c>
      <c r="O50" s="11"/>
      <c r="P50" s="38"/>
      <c r="Q50" s="38"/>
      <c r="R50" s="34" t="s">
        <v>0</v>
      </c>
      <c r="S50" s="34" t="s">
        <v>0</v>
      </c>
      <c r="T50" s="36" t="s">
        <v>0</v>
      </c>
      <c r="U50" s="39"/>
      <c r="V50" s="36"/>
      <c r="W50" s="34" t="s">
        <v>0</v>
      </c>
      <c r="X50" s="34" t="s">
        <v>0</v>
      </c>
      <c r="Y50" s="36" t="s">
        <v>0</v>
      </c>
      <c r="Z50" s="39"/>
      <c r="AA50" s="36"/>
      <c r="AB50" s="37" t="s">
        <v>0</v>
      </c>
      <c r="AC50" s="37" t="s">
        <v>0</v>
      </c>
      <c r="AD50" s="39" t="s">
        <v>0</v>
      </c>
      <c r="AE50" s="39" t="s">
        <v>24</v>
      </c>
      <c r="AF50" s="36" t="s">
        <v>24</v>
      </c>
      <c r="AG50" s="36"/>
      <c r="AH50" s="36"/>
      <c r="AI50" s="36"/>
      <c r="AJ50" s="36"/>
      <c r="AK50" s="36"/>
      <c r="AL50" s="83">
        <v>1286060.7500000002</v>
      </c>
      <c r="AM50" s="83">
        <v>1189606.1800000002</v>
      </c>
      <c r="AN50" s="83">
        <v>96454.570000000022</v>
      </c>
    </row>
    <row r="51" spans="1:41" ht="100.05" customHeight="1" x14ac:dyDescent="0.25">
      <c r="A51" s="34" t="s">
        <v>189</v>
      </c>
      <c r="B51" s="34" t="s">
        <v>190</v>
      </c>
      <c r="C51" s="14" t="s">
        <v>43</v>
      </c>
      <c r="D51" s="16" t="s">
        <v>191</v>
      </c>
      <c r="E51" s="34" t="s">
        <v>192</v>
      </c>
      <c r="F51" s="34" t="s">
        <v>161</v>
      </c>
      <c r="G51" s="34" t="s">
        <v>191</v>
      </c>
      <c r="H51" s="34" t="s">
        <v>726</v>
      </c>
      <c r="I51" s="34" t="s">
        <v>727</v>
      </c>
      <c r="J51" s="38">
        <v>2113</v>
      </c>
      <c r="K51" s="38">
        <v>2113</v>
      </c>
      <c r="L51" s="40">
        <v>2057</v>
      </c>
      <c r="M51" s="34" t="s">
        <v>728</v>
      </c>
      <c r="N51" s="34" t="s">
        <v>729</v>
      </c>
      <c r="O51" s="11">
        <v>728.97</v>
      </c>
      <c r="P51" s="38">
        <v>690.97</v>
      </c>
      <c r="Q51" s="38">
        <v>728.97</v>
      </c>
      <c r="R51" s="34" t="s">
        <v>0</v>
      </c>
      <c r="S51" s="34" t="s">
        <v>0</v>
      </c>
      <c r="T51" s="36" t="s">
        <v>0</v>
      </c>
      <c r="U51" s="39"/>
      <c r="V51" s="36"/>
      <c r="W51" s="34" t="s">
        <v>0</v>
      </c>
      <c r="X51" s="34" t="s">
        <v>0</v>
      </c>
      <c r="Y51" s="36" t="s">
        <v>0</v>
      </c>
      <c r="Z51" s="39"/>
      <c r="AA51" s="36"/>
      <c r="AB51" s="37" t="s">
        <v>0</v>
      </c>
      <c r="AC51" s="37" t="s">
        <v>0</v>
      </c>
      <c r="AD51" s="39" t="s">
        <v>0</v>
      </c>
      <c r="AE51" s="39" t="s">
        <v>24</v>
      </c>
      <c r="AF51" s="36" t="s">
        <v>24</v>
      </c>
      <c r="AG51" s="36"/>
      <c r="AH51" s="36"/>
      <c r="AI51" s="36"/>
      <c r="AJ51" s="36"/>
      <c r="AK51" s="36"/>
      <c r="AL51" s="83">
        <v>801950</v>
      </c>
      <c r="AM51" s="83">
        <v>308519</v>
      </c>
      <c r="AN51" s="83">
        <v>493431</v>
      </c>
    </row>
    <row r="52" spans="1:41" ht="100.05" customHeight="1" x14ac:dyDescent="0.25">
      <c r="A52" s="34" t="s">
        <v>193</v>
      </c>
      <c r="B52" s="34" t="s">
        <v>194</v>
      </c>
      <c r="C52" s="14" t="s">
        <v>43</v>
      </c>
      <c r="D52" s="16" t="s">
        <v>195</v>
      </c>
      <c r="E52" s="34" t="s">
        <v>196</v>
      </c>
      <c r="F52" s="34" t="s">
        <v>161</v>
      </c>
      <c r="G52" s="34" t="s">
        <v>195</v>
      </c>
      <c r="H52" s="34" t="s">
        <v>726</v>
      </c>
      <c r="I52" s="34" t="s">
        <v>727</v>
      </c>
      <c r="J52" s="38">
        <v>6432</v>
      </c>
      <c r="K52" s="40">
        <v>6000</v>
      </c>
      <c r="L52" s="37">
        <v>6432</v>
      </c>
      <c r="M52" s="34" t="s">
        <v>0</v>
      </c>
      <c r="N52" s="34" t="s">
        <v>0</v>
      </c>
      <c r="O52" s="11"/>
      <c r="P52" s="38"/>
      <c r="Q52" s="38"/>
      <c r="R52" s="34" t="s">
        <v>0</v>
      </c>
      <c r="S52" s="34" t="s">
        <v>0</v>
      </c>
      <c r="T52" s="36" t="s">
        <v>0</v>
      </c>
      <c r="U52" s="39"/>
      <c r="V52" s="36"/>
      <c r="W52" s="34" t="s">
        <v>0</v>
      </c>
      <c r="X52" s="34" t="s">
        <v>0</v>
      </c>
      <c r="Y52" s="36" t="s">
        <v>0</v>
      </c>
      <c r="Z52" s="39"/>
      <c r="AA52" s="36"/>
      <c r="AB52" s="37" t="s">
        <v>0</v>
      </c>
      <c r="AC52" s="37" t="s">
        <v>0</v>
      </c>
      <c r="AD52" s="39" t="s">
        <v>0</v>
      </c>
      <c r="AE52" s="39" t="s">
        <v>24</v>
      </c>
      <c r="AF52" s="36" t="s">
        <v>24</v>
      </c>
      <c r="AG52" s="36"/>
      <c r="AH52" s="36"/>
      <c r="AI52" s="36"/>
      <c r="AJ52" s="36"/>
      <c r="AK52" s="36"/>
      <c r="AL52" s="83">
        <v>343507</v>
      </c>
      <c r="AM52" s="83">
        <v>317743.97000000003</v>
      </c>
      <c r="AN52" s="83">
        <v>25763.03</v>
      </c>
    </row>
    <row r="53" spans="1:41" ht="100.05" customHeight="1" x14ac:dyDescent="0.25">
      <c r="A53" s="12" t="s">
        <v>197</v>
      </c>
      <c r="B53" s="12" t="s">
        <v>24</v>
      </c>
      <c r="C53" s="13"/>
      <c r="D53" s="13">
        <v>0</v>
      </c>
      <c r="E53" s="12" t="s">
        <v>198</v>
      </c>
      <c r="F53" s="12" t="s">
        <v>0</v>
      </c>
      <c r="G53" s="12" t="s">
        <v>24</v>
      </c>
      <c r="H53" s="12" t="s">
        <v>730</v>
      </c>
      <c r="I53" s="12" t="s">
        <v>731</v>
      </c>
      <c r="J53" s="12">
        <f>SUM(J54:J58)</f>
        <v>946</v>
      </c>
      <c r="K53" s="12">
        <f t="shared" ref="K53:AN53" si="12">SUM(K54:K58)</f>
        <v>946</v>
      </c>
      <c r="L53" s="12">
        <f t="shared" si="12"/>
        <v>148</v>
      </c>
      <c r="M53" s="12" t="s">
        <v>732</v>
      </c>
      <c r="N53" s="12" t="s">
        <v>733</v>
      </c>
      <c r="O53" s="12">
        <f t="shared" si="12"/>
        <v>41591</v>
      </c>
      <c r="P53" s="12">
        <f t="shared" si="12"/>
        <v>41591</v>
      </c>
      <c r="Q53" s="12">
        <f t="shared" si="12"/>
        <v>601</v>
      </c>
      <c r="R53" s="12" t="s">
        <v>734</v>
      </c>
      <c r="S53" s="12" t="s">
        <v>735</v>
      </c>
      <c r="T53" s="12">
        <f t="shared" si="12"/>
        <v>1486</v>
      </c>
      <c r="U53" s="12">
        <f t="shared" si="12"/>
        <v>1486</v>
      </c>
      <c r="V53" s="12">
        <f t="shared" si="12"/>
        <v>218</v>
      </c>
      <c r="W53" s="12" t="s">
        <v>736</v>
      </c>
      <c r="X53" s="12" t="s">
        <v>737</v>
      </c>
      <c r="Y53" s="12">
        <f t="shared" si="12"/>
        <v>1449</v>
      </c>
      <c r="Z53" s="12">
        <f t="shared" si="12"/>
        <v>1449</v>
      </c>
      <c r="AA53" s="12">
        <f t="shared" si="12"/>
        <v>698</v>
      </c>
      <c r="AB53" s="12" t="s">
        <v>738</v>
      </c>
      <c r="AC53" s="12" t="s">
        <v>739</v>
      </c>
      <c r="AD53" s="12">
        <f t="shared" si="12"/>
        <v>22.720000000000002</v>
      </c>
      <c r="AE53" s="12">
        <f t="shared" si="12"/>
        <v>22.34</v>
      </c>
      <c r="AF53" s="12">
        <f t="shared" si="12"/>
        <v>20.09</v>
      </c>
      <c r="AG53" s="12"/>
      <c r="AH53" s="12"/>
      <c r="AI53" s="12"/>
      <c r="AJ53" s="12"/>
      <c r="AK53" s="12"/>
      <c r="AL53" s="12">
        <f t="shared" si="12"/>
        <v>16338319.139999999</v>
      </c>
      <c r="AM53" s="12">
        <f t="shared" si="12"/>
        <v>8972828.7100000009</v>
      </c>
      <c r="AN53" s="12">
        <f t="shared" si="12"/>
        <v>7365490.4299999997</v>
      </c>
    </row>
    <row r="54" spans="1:41" ht="100.05" customHeight="1" x14ac:dyDescent="0.25">
      <c r="A54" s="34" t="s">
        <v>199</v>
      </c>
      <c r="B54" s="34" t="s">
        <v>200</v>
      </c>
      <c r="C54" s="14" t="s">
        <v>38</v>
      </c>
      <c r="D54" s="16" t="s">
        <v>201</v>
      </c>
      <c r="E54" s="34" t="s">
        <v>202</v>
      </c>
      <c r="F54" s="34" t="s">
        <v>161</v>
      </c>
      <c r="G54" s="34" t="s">
        <v>201</v>
      </c>
      <c r="H54" s="34" t="s">
        <v>730</v>
      </c>
      <c r="I54" s="34" t="s">
        <v>731</v>
      </c>
      <c r="J54" s="11">
        <v>194</v>
      </c>
      <c r="K54" s="35">
        <v>194</v>
      </c>
      <c r="L54" s="11">
        <v>144</v>
      </c>
      <c r="M54" s="34" t="s">
        <v>732</v>
      </c>
      <c r="N54" s="34" t="s">
        <v>733</v>
      </c>
      <c r="O54" s="35">
        <v>274</v>
      </c>
      <c r="P54" s="35">
        <v>274</v>
      </c>
      <c r="Q54" s="11">
        <v>260</v>
      </c>
      <c r="R54" s="34" t="s">
        <v>734</v>
      </c>
      <c r="S54" s="34" t="s">
        <v>735</v>
      </c>
      <c r="T54" s="41">
        <v>433</v>
      </c>
      <c r="U54" s="41">
        <v>433</v>
      </c>
      <c r="V54" s="11">
        <v>203</v>
      </c>
      <c r="W54" s="34" t="s">
        <v>736</v>
      </c>
      <c r="X54" s="34" t="s">
        <v>737</v>
      </c>
      <c r="Y54" s="41">
        <v>828</v>
      </c>
      <c r="Z54" s="41">
        <v>828</v>
      </c>
      <c r="AA54" s="11">
        <v>698</v>
      </c>
      <c r="AB54" s="37" t="s">
        <v>738</v>
      </c>
      <c r="AC54" s="37" t="s">
        <v>739</v>
      </c>
      <c r="AD54" s="38">
        <v>3.1</v>
      </c>
      <c r="AE54" s="38">
        <v>3.1</v>
      </c>
      <c r="AF54" s="38">
        <v>3.52</v>
      </c>
      <c r="AG54" s="34"/>
      <c r="AH54" s="42"/>
      <c r="AI54" s="43"/>
      <c r="AJ54" s="35"/>
      <c r="AK54" s="35"/>
      <c r="AL54" s="83">
        <v>2474472.79</v>
      </c>
      <c r="AM54" s="83">
        <v>1614228.26</v>
      </c>
      <c r="AN54" s="84">
        <v>860244.53</v>
      </c>
      <c r="AO54" s="85"/>
    </row>
    <row r="55" spans="1:41" ht="100.05" customHeight="1" x14ac:dyDescent="0.25">
      <c r="A55" s="34" t="s">
        <v>204</v>
      </c>
      <c r="B55" s="34" t="s">
        <v>205</v>
      </c>
      <c r="C55" s="14" t="s">
        <v>38</v>
      </c>
      <c r="D55" s="16" t="s">
        <v>206</v>
      </c>
      <c r="E55" s="34" t="s">
        <v>207</v>
      </c>
      <c r="F55" s="34" t="s">
        <v>161</v>
      </c>
      <c r="G55" s="34" t="s">
        <v>206</v>
      </c>
      <c r="H55" s="34" t="s">
        <v>0</v>
      </c>
      <c r="I55" s="34" t="s">
        <v>0</v>
      </c>
      <c r="J55" s="11" t="s">
        <v>0</v>
      </c>
      <c r="K55" s="35"/>
      <c r="L55" s="11"/>
      <c r="M55" s="34" t="s">
        <v>732</v>
      </c>
      <c r="N55" s="34" t="s">
        <v>733</v>
      </c>
      <c r="O55" s="35">
        <v>25000</v>
      </c>
      <c r="P55" s="35">
        <v>25000</v>
      </c>
      <c r="Q55" s="35">
        <v>0</v>
      </c>
      <c r="R55" s="34" t="s">
        <v>0</v>
      </c>
      <c r="S55" s="34" t="s">
        <v>0</v>
      </c>
      <c r="T55" s="41" t="s">
        <v>0</v>
      </c>
      <c r="U55" s="41"/>
      <c r="V55" s="41"/>
      <c r="W55" s="34"/>
      <c r="X55" s="34" t="s">
        <v>0</v>
      </c>
      <c r="Y55" s="41" t="s">
        <v>0</v>
      </c>
      <c r="Z55" s="41"/>
      <c r="AA55" s="41"/>
      <c r="AB55" s="37" t="s">
        <v>738</v>
      </c>
      <c r="AC55" s="37" t="s">
        <v>739</v>
      </c>
      <c r="AD55" s="38">
        <v>16.420000000000002</v>
      </c>
      <c r="AE55" s="38">
        <v>16.04</v>
      </c>
      <c r="AF55" s="38">
        <v>16.04</v>
      </c>
      <c r="AG55" s="38"/>
      <c r="AH55" s="44"/>
      <c r="AI55" s="38"/>
      <c r="AJ55" s="38"/>
      <c r="AK55" s="45"/>
      <c r="AL55" s="86">
        <v>5706088</v>
      </c>
      <c r="AM55" s="86">
        <v>2696984.31</v>
      </c>
      <c r="AN55" s="86">
        <v>3009103.69</v>
      </c>
    </row>
    <row r="56" spans="1:41" ht="100.05" customHeight="1" x14ac:dyDescent="0.25">
      <c r="A56" s="34" t="s">
        <v>209</v>
      </c>
      <c r="B56" s="34" t="s">
        <v>210</v>
      </c>
      <c r="C56" s="14" t="s">
        <v>38</v>
      </c>
      <c r="D56" s="16" t="s">
        <v>211</v>
      </c>
      <c r="E56" s="34" t="s">
        <v>212</v>
      </c>
      <c r="F56" s="34" t="s">
        <v>37</v>
      </c>
      <c r="G56" s="34" t="s">
        <v>211</v>
      </c>
      <c r="H56" s="34" t="s">
        <v>730</v>
      </c>
      <c r="I56" s="34" t="s">
        <v>731</v>
      </c>
      <c r="J56" s="11">
        <v>240</v>
      </c>
      <c r="K56" s="35">
        <v>240</v>
      </c>
      <c r="L56" s="11">
        <v>0</v>
      </c>
      <c r="M56" s="34" t="s">
        <v>0</v>
      </c>
      <c r="N56" s="34" t="s">
        <v>0</v>
      </c>
      <c r="O56" s="35" t="s">
        <v>0</v>
      </c>
      <c r="P56" s="35"/>
      <c r="Q56" s="35"/>
      <c r="R56" s="34" t="s">
        <v>734</v>
      </c>
      <c r="S56" s="34" t="s">
        <v>735</v>
      </c>
      <c r="T56" s="41">
        <v>210</v>
      </c>
      <c r="U56" s="41">
        <v>210</v>
      </c>
      <c r="V56" s="46">
        <v>0</v>
      </c>
      <c r="W56" s="34" t="s">
        <v>736</v>
      </c>
      <c r="X56" s="34" t="s">
        <v>737</v>
      </c>
      <c r="Y56" s="41">
        <v>210</v>
      </c>
      <c r="Z56" s="41">
        <v>210</v>
      </c>
      <c r="AA56" s="46">
        <v>0</v>
      </c>
      <c r="AB56" s="37" t="s">
        <v>0</v>
      </c>
      <c r="AC56" s="37" t="s">
        <v>0</v>
      </c>
      <c r="AD56" s="38" t="s">
        <v>0</v>
      </c>
      <c r="AE56" s="38"/>
      <c r="AF56" s="38"/>
      <c r="AG56" s="34"/>
      <c r="AH56" s="42"/>
      <c r="AI56" s="43"/>
      <c r="AJ56" s="35"/>
      <c r="AK56" s="35"/>
      <c r="AL56" s="83">
        <v>1298773.75</v>
      </c>
      <c r="AM56" s="83">
        <v>796102</v>
      </c>
      <c r="AN56" s="83">
        <v>502671.75</v>
      </c>
    </row>
    <row r="57" spans="1:41" ht="100.05" customHeight="1" x14ac:dyDescent="0.25">
      <c r="A57" s="34" t="s">
        <v>214</v>
      </c>
      <c r="B57" s="34" t="s">
        <v>215</v>
      </c>
      <c r="C57" s="14" t="s">
        <v>38</v>
      </c>
      <c r="D57" s="16" t="s">
        <v>216</v>
      </c>
      <c r="E57" s="34" t="s">
        <v>217</v>
      </c>
      <c r="F57" s="34" t="s">
        <v>37</v>
      </c>
      <c r="G57" s="34" t="s">
        <v>216</v>
      </c>
      <c r="H57" s="34" t="s">
        <v>730</v>
      </c>
      <c r="I57" s="34" t="s">
        <v>731</v>
      </c>
      <c r="J57" s="11">
        <v>422</v>
      </c>
      <c r="K57" s="35">
        <v>422</v>
      </c>
      <c r="L57" s="11">
        <v>4</v>
      </c>
      <c r="M57" s="34" t="s">
        <v>732</v>
      </c>
      <c r="N57" s="34" t="s">
        <v>733</v>
      </c>
      <c r="O57" s="47">
        <v>15867</v>
      </c>
      <c r="P57" s="47">
        <v>15867</v>
      </c>
      <c r="Q57" s="35">
        <v>0</v>
      </c>
      <c r="R57" s="34" t="s">
        <v>734</v>
      </c>
      <c r="S57" s="34" t="s">
        <v>735</v>
      </c>
      <c r="T57" s="41">
        <v>432</v>
      </c>
      <c r="U57" s="41">
        <v>432</v>
      </c>
      <c r="V57" s="11">
        <v>15</v>
      </c>
      <c r="W57" s="34" t="s">
        <v>0</v>
      </c>
      <c r="X57" s="34" t="s">
        <v>0</v>
      </c>
      <c r="Y57" s="41" t="s">
        <v>0</v>
      </c>
      <c r="Z57" s="41"/>
      <c r="AA57" s="41"/>
      <c r="AB57" s="37" t="s">
        <v>738</v>
      </c>
      <c r="AC57" s="37" t="s">
        <v>739</v>
      </c>
      <c r="AD57" s="38">
        <v>3.2</v>
      </c>
      <c r="AE57" s="38">
        <v>3.2</v>
      </c>
      <c r="AF57" s="38">
        <v>0.53</v>
      </c>
      <c r="AG57" s="38"/>
      <c r="AH57" s="44"/>
      <c r="AI57" s="38"/>
      <c r="AJ57" s="38"/>
      <c r="AK57" s="38"/>
      <c r="AL57" s="83">
        <v>5287984.5999999996</v>
      </c>
      <c r="AM57" s="83">
        <v>2945039.14</v>
      </c>
      <c r="AN57" s="83">
        <v>2342945.46</v>
      </c>
    </row>
    <row r="58" spans="1:41" ht="100.05" customHeight="1" x14ac:dyDescent="0.25">
      <c r="A58" s="34" t="s">
        <v>219</v>
      </c>
      <c r="B58" s="34" t="s">
        <v>220</v>
      </c>
      <c r="C58" s="14" t="s">
        <v>38</v>
      </c>
      <c r="D58" s="16" t="s">
        <v>221</v>
      </c>
      <c r="E58" s="34" t="s">
        <v>222</v>
      </c>
      <c r="F58" s="34" t="s">
        <v>37</v>
      </c>
      <c r="G58" s="34" t="s">
        <v>221</v>
      </c>
      <c r="H58" s="34" t="s">
        <v>730</v>
      </c>
      <c r="I58" s="34" t="s">
        <v>731</v>
      </c>
      <c r="J58" s="11">
        <v>90</v>
      </c>
      <c r="K58" s="35">
        <v>90</v>
      </c>
      <c r="L58" s="11">
        <v>0</v>
      </c>
      <c r="M58" s="34" t="s">
        <v>732</v>
      </c>
      <c r="N58" s="34" t="s">
        <v>733</v>
      </c>
      <c r="O58" s="47">
        <v>450</v>
      </c>
      <c r="P58" s="47">
        <v>450</v>
      </c>
      <c r="Q58" s="11">
        <v>341</v>
      </c>
      <c r="R58" s="34" t="s">
        <v>734</v>
      </c>
      <c r="S58" s="34" t="s">
        <v>735</v>
      </c>
      <c r="T58" s="41">
        <v>411</v>
      </c>
      <c r="U58" s="41">
        <v>411</v>
      </c>
      <c r="V58" s="41">
        <v>0</v>
      </c>
      <c r="W58" s="34" t="s">
        <v>736</v>
      </c>
      <c r="X58" s="34" t="s">
        <v>737</v>
      </c>
      <c r="Y58" s="41">
        <v>411</v>
      </c>
      <c r="Z58" s="41">
        <v>411</v>
      </c>
      <c r="AA58" s="41">
        <v>0</v>
      </c>
      <c r="AB58" s="37" t="s">
        <v>0</v>
      </c>
      <c r="AC58" s="37" t="s">
        <v>0</v>
      </c>
      <c r="AD58" s="38" t="s">
        <v>0</v>
      </c>
      <c r="AE58" s="38"/>
      <c r="AF58" s="38"/>
      <c r="AG58" s="38"/>
      <c r="AH58" s="44"/>
      <c r="AI58" s="38"/>
      <c r="AJ58" s="38"/>
      <c r="AK58" s="38"/>
      <c r="AL58" s="83">
        <v>1571000</v>
      </c>
      <c r="AM58" s="83">
        <v>920475</v>
      </c>
      <c r="AN58" s="83">
        <v>650525</v>
      </c>
    </row>
    <row r="59" spans="1:41" ht="105.6" customHeight="1" x14ac:dyDescent="0.25">
      <c r="A59" s="12" t="s">
        <v>224</v>
      </c>
      <c r="B59" s="12" t="s">
        <v>24</v>
      </c>
      <c r="C59" s="13"/>
      <c r="D59" s="13">
        <v>0</v>
      </c>
      <c r="E59" s="12" t="s">
        <v>225</v>
      </c>
      <c r="F59" s="12" t="s">
        <v>0</v>
      </c>
      <c r="G59" s="12" t="s">
        <v>24</v>
      </c>
      <c r="H59" s="12" t="s">
        <v>740</v>
      </c>
      <c r="I59" s="12" t="s">
        <v>741</v>
      </c>
      <c r="J59" s="12">
        <f>SUM(J60)</f>
        <v>262.58999999999997</v>
      </c>
      <c r="K59" s="12">
        <f t="shared" ref="K59:L59" si="13">SUM(K60)</f>
        <v>262.58999999999997</v>
      </c>
      <c r="L59" s="12">
        <f t="shared" si="13"/>
        <v>192.35</v>
      </c>
      <c r="M59" s="12" t="s">
        <v>742</v>
      </c>
      <c r="N59" s="12" t="s">
        <v>743</v>
      </c>
      <c r="O59" s="12">
        <f t="shared" ref="O59:P59" si="14">SUM(O60)</f>
        <v>26</v>
      </c>
      <c r="P59" s="12">
        <f t="shared" si="14"/>
        <v>26</v>
      </c>
      <c r="Q59" s="12">
        <f t="shared" ref="Q59" si="15">SUM(Q60)</f>
        <v>0</v>
      </c>
      <c r="R59" s="12"/>
      <c r="S59" s="12"/>
      <c r="T59" s="33"/>
      <c r="U59" s="33"/>
      <c r="V59" s="33"/>
      <c r="W59" s="33"/>
      <c r="X59" s="12"/>
      <c r="Y59" s="33"/>
      <c r="Z59" s="33"/>
      <c r="AA59" s="33"/>
      <c r="AB59" s="12"/>
      <c r="AC59" s="12"/>
      <c r="AD59" s="33"/>
      <c r="AE59" s="33"/>
      <c r="AF59" s="33"/>
      <c r="AG59" s="33"/>
      <c r="AH59" s="33"/>
      <c r="AI59" s="33"/>
      <c r="AJ59" s="33"/>
      <c r="AK59" s="33"/>
      <c r="AL59" s="83">
        <v>4003261.44</v>
      </c>
      <c r="AM59" s="83">
        <v>3399493.48</v>
      </c>
      <c r="AN59" s="83">
        <v>603767.96</v>
      </c>
    </row>
    <row r="60" spans="1:41" ht="100.05" customHeight="1" x14ac:dyDescent="0.25">
      <c r="A60" s="34" t="s">
        <v>226</v>
      </c>
      <c r="B60" s="34" t="s">
        <v>227</v>
      </c>
      <c r="C60" s="14" t="s">
        <v>38</v>
      </c>
      <c r="D60" s="16" t="s">
        <v>228</v>
      </c>
      <c r="E60" s="34" t="s">
        <v>229</v>
      </c>
      <c r="F60" s="34" t="s">
        <v>37</v>
      </c>
      <c r="G60" s="34" t="s">
        <v>228</v>
      </c>
      <c r="H60" s="34" t="s">
        <v>740</v>
      </c>
      <c r="I60" s="34" t="s">
        <v>741</v>
      </c>
      <c r="J60" s="11">
        <v>262.58999999999997</v>
      </c>
      <c r="K60" s="38">
        <v>262.58999999999997</v>
      </c>
      <c r="L60" s="38">
        <v>192.35</v>
      </c>
      <c r="M60" s="34" t="s">
        <v>742</v>
      </c>
      <c r="N60" s="34" t="s">
        <v>743</v>
      </c>
      <c r="O60" s="38">
        <v>26</v>
      </c>
      <c r="P60" s="38">
        <v>26</v>
      </c>
      <c r="Q60" s="11">
        <v>0</v>
      </c>
      <c r="R60" s="34" t="s">
        <v>0</v>
      </c>
      <c r="S60" s="34" t="s">
        <v>0</v>
      </c>
      <c r="T60" s="36" t="s">
        <v>0</v>
      </c>
      <c r="U60" s="39"/>
      <c r="V60" s="36"/>
      <c r="W60" s="36"/>
      <c r="X60" s="34"/>
      <c r="Y60" s="36"/>
      <c r="Z60" s="39"/>
      <c r="AA60" s="36"/>
      <c r="AB60" s="37"/>
      <c r="AC60" s="37"/>
      <c r="AD60" s="39"/>
      <c r="AE60" s="39"/>
      <c r="AF60" s="36"/>
      <c r="AG60" s="36"/>
      <c r="AH60" s="36"/>
      <c r="AI60" s="36"/>
      <c r="AJ60" s="36"/>
      <c r="AK60" s="36"/>
      <c r="AL60" s="83">
        <v>4003261.44</v>
      </c>
      <c r="AM60" s="83">
        <v>3399493.48</v>
      </c>
      <c r="AN60" s="83">
        <v>603767.96</v>
      </c>
    </row>
    <row r="61" spans="1:41" ht="100.05" customHeight="1" x14ac:dyDescent="0.25">
      <c r="A61" s="12" t="s">
        <v>230</v>
      </c>
      <c r="B61" s="12" t="s">
        <v>24</v>
      </c>
      <c r="C61" s="13"/>
      <c r="D61" s="13">
        <v>0</v>
      </c>
      <c r="E61" s="12" t="s">
        <v>231</v>
      </c>
      <c r="F61" s="12" t="s">
        <v>0</v>
      </c>
      <c r="G61" s="12" t="s">
        <v>24</v>
      </c>
      <c r="H61" s="12" t="s">
        <v>744</v>
      </c>
      <c r="I61" s="12" t="s">
        <v>745</v>
      </c>
      <c r="J61" s="12">
        <f>SUM(J62:J64)</f>
        <v>689</v>
      </c>
      <c r="K61" s="12">
        <f t="shared" ref="K61:L61" si="16">SUM(K62:K64)</f>
        <v>743</v>
      </c>
      <c r="L61" s="12">
        <f t="shared" si="16"/>
        <v>628</v>
      </c>
      <c r="M61" s="12"/>
      <c r="N61" s="12"/>
      <c r="O61" s="12"/>
      <c r="P61" s="15"/>
      <c r="Q61" s="19"/>
      <c r="R61" s="12"/>
      <c r="S61" s="12"/>
      <c r="T61" s="33"/>
      <c r="U61" s="33"/>
      <c r="V61" s="33"/>
      <c r="W61" s="33"/>
      <c r="X61" s="12"/>
      <c r="Y61" s="33"/>
      <c r="Z61" s="33"/>
      <c r="AA61" s="33"/>
      <c r="AB61" s="12"/>
      <c r="AC61" s="12"/>
      <c r="AD61" s="33"/>
      <c r="AE61" s="33"/>
      <c r="AF61" s="33"/>
      <c r="AG61" s="33"/>
      <c r="AH61" s="33"/>
      <c r="AI61" s="33"/>
      <c r="AJ61" s="33"/>
      <c r="AK61" s="33"/>
      <c r="AL61" s="83">
        <v>719317.6470588235</v>
      </c>
      <c r="AM61" s="83">
        <v>611420</v>
      </c>
      <c r="AN61" s="83">
        <v>107897.64705882352</v>
      </c>
    </row>
    <row r="62" spans="1:41" ht="100.05" customHeight="1" x14ac:dyDescent="0.25">
      <c r="A62" s="34" t="s">
        <v>232</v>
      </c>
      <c r="B62" s="34" t="s">
        <v>233</v>
      </c>
      <c r="C62" s="14" t="s">
        <v>38</v>
      </c>
      <c r="D62" s="16" t="s">
        <v>234</v>
      </c>
      <c r="E62" s="34" t="s">
        <v>235</v>
      </c>
      <c r="F62" s="34" t="s">
        <v>37</v>
      </c>
      <c r="G62" s="34" t="s">
        <v>234</v>
      </c>
      <c r="H62" s="34" t="s">
        <v>744</v>
      </c>
      <c r="I62" s="34" t="s">
        <v>745</v>
      </c>
      <c r="J62" s="11">
        <v>279</v>
      </c>
      <c r="K62" s="11">
        <v>366</v>
      </c>
      <c r="L62" s="11">
        <v>294</v>
      </c>
      <c r="M62" s="34" t="s">
        <v>0</v>
      </c>
      <c r="N62" s="34" t="s">
        <v>0</v>
      </c>
      <c r="O62" s="34" t="s">
        <v>0</v>
      </c>
      <c r="P62" s="39"/>
      <c r="Q62" s="39"/>
      <c r="R62" s="36" t="s">
        <v>0</v>
      </c>
      <c r="S62" s="34" t="s">
        <v>0</v>
      </c>
      <c r="T62" s="36" t="s">
        <v>0</v>
      </c>
      <c r="U62" s="39"/>
      <c r="V62" s="36"/>
      <c r="W62" s="36" t="s">
        <v>0</v>
      </c>
      <c r="X62" s="34" t="s">
        <v>0</v>
      </c>
      <c r="Y62" s="36" t="s">
        <v>0</v>
      </c>
      <c r="Z62" s="39"/>
      <c r="AA62" s="36"/>
      <c r="AB62" s="37" t="s">
        <v>0</v>
      </c>
      <c r="AC62" s="37"/>
      <c r="AD62" s="39"/>
      <c r="AE62" s="39"/>
      <c r="AF62" s="36"/>
      <c r="AG62" s="36"/>
      <c r="AH62" s="36"/>
      <c r="AI62" s="36"/>
      <c r="AJ62" s="36"/>
      <c r="AK62" s="36"/>
      <c r="AL62" s="83">
        <v>208223.5294117647</v>
      </c>
      <c r="AM62" s="83">
        <v>176990</v>
      </c>
      <c r="AN62" s="83">
        <v>31233.529411764706</v>
      </c>
    </row>
    <row r="63" spans="1:41" ht="100.05" customHeight="1" x14ac:dyDescent="0.25">
      <c r="A63" s="34" t="s">
        <v>236</v>
      </c>
      <c r="B63" s="34" t="s">
        <v>237</v>
      </c>
      <c r="C63" s="14" t="s">
        <v>43</v>
      </c>
      <c r="D63" s="16" t="s">
        <v>238</v>
      </c>
      <c r="E63" s="34" t="s">
        <v>239</v>
      </c>
      <c r="F63" s="34" t="s">
        <v>37</v>
      </c>
      <c r="G63" s="34" t="s">
        <v>238</v>
      </c>
      <c r="H63" s="34" t="s">
        <v>744</v>
      </c>
      <c r="I63" s="34" t="s">
        <v>745</v>
      </c>
      <c r="J63" s="48">
        <v>334</v>
      </c>
      <c r="K63" s="11">
        <v>301</v>
      </c>
      <c r="L63" s="11">
        <v>334</v>
      </c>
      <c r="M63" s="34" t="s">
        <v>0</v>
      </c>
      <c r="N63" s="34" t="s">
        <v>0</v>
      </c>
      <c r="O63" s="34" t="s">
        <v>0</v>
      </c>
      <c r="P63" s="39"/>
      <c r="Q63" s="39"/>
      <c r="R63" s="36" t="s">
        <v>0</v>
      </c>
      <c r="S63" s="34" t="s">
        <v>0</v>
      </c>
      <c r="T63" s="36" t="s">
        <v>0</v>
      </c>
      <c r="U63" s="39"/>
      <c r="V63" s="36"/>
      <c r="W63" s="36" t="s">
        <v>0</v>
      </c>
      <c r="X63" s="34" t="s">
        <v>0</v>
      </c>
      <c r="Y63" s="36" t="s">
        <v>0</v>
      </c>
      <c r="Z63" s="39"/>
      <c r="AA63" s="36"/>
      <c r="AB63" s="37" t="s">
        <v>0</v>
      </c>
      <c r="AC63" s="37"/>
      <c r="AD63" s="39"/>
      <c r="AE63" s="39"/>
      <c r="AF63" s="36"/>
      <c r="AG63" s="36"/>
      <c r="AH63" s="36"/>
      <c r="AI63" s="36"/>
      <c r="AJ63" s="36"/>
      <c r="AK63" s="36"/>
      <c r="AL63" s="83">
        <v>288106</v>
      </c>
      <c r="AM63" s="83">
        <v>244890.1</v>
      </c>
      <c r="AN63" s="83">
        <v>43215.9</v>
      </c>
    </row>
    <row r="64" spans="1:41" ht="100.05" customHeight="1" x14ac:dyDescent="0.25">
      <c r="A64" s="34" t="s">
        <v>240</v>
      </c>
      <c r="B64" s="34" t="s">
        <v>241</v>
      </c>
      <c r="C64" s="14" t="s">
        <v>38</v>
      </c>
      <c r="D64" s="16" t="s">
        <v>242</v>
      </c>
      <c r="E64" s="34" t="s">
        <v>243</v>
      </c>
      <c r="F64" s="34" t="s">
        <v>37</v>
      </c>
      <c r="G64" s="34" t="s">
        <v>242</v>
      </c>
      <c r="H64" s="34" t="s">
        <v>744</v>
      </c>
      <c r="I64" s="34" t="s">
        <v>745</v>
      </c>
      <c r="J64" s="11">
        <v>76</v>
      </c>
      <c r="K64" s="35">
        <v>76</v>
      </c>
      <c r="L64" s="11">
        <v>0</v>
      </c>
      <c r="M64" s="34" t="s">
        <v>0</v>
      </c>
      <c r="N64" s="34" t="s">
        <v>0</v>
      </c>
      <c r="O64" s="34" t="s">
        <v>0</v>
      </c>
      <c r="P64" s="39"/>
      <c r="Q64" s="39"/>
      <c r="R64" s="36" t="s">
        <v>0</v>
      </c>
      <c r="S64" s="34" t="s">
        <v>0</v>
      </c>
      <c r="T64" s="36" t="s">
        <v>0</v>
      </c>
      <c r="U64" s="39"/>
      <c r="V64" s="36"/>
      <c r="W64" s="36" t="s">
        <v>0</v>
      </c>
      <c r="X64" s="34" t="s">
        <v>0</v>
      </c>
      <c r="Y64" s="36" t="s">
        <v>0</v>
      </c>
      <c r="Z64" s="39"/>
      <c r="AA64" s="36"/>
      <c r="AB64" s="37" t="s">
        <v>0</v>
      </c>
      <c r="AC64" s="37"/>
      <c r="AD64" s="39"/>
      <c r="AE64" s="39"/>
      <c r="AF64" s="36"/>
      <c r="AG64" s="36"/>
      <c r="AH64" s="36"/>
      <c r="AI64" s="36"/>
      <c r="AJ64" s="36"/>
      <c r="AK64" s="36"/>
      <c r="AL64" s="83">
        <v>222988.11764705883</v>
      </c>
      <c r="AM64" s="83">
        <v>189539.9</v>
      </c>
      <c r="AN64" s="83">
        <v>33448.217647058824</v>
      </c>
    </row>
    <row r="65" spans="1:40" ht="72.599999999999994" customHeight="1" x14ac:dyDescent="0.25">
      <c r="A65" s="12" t="s">
        <v>244</v>
      </c>
      <c r="B65" s="12" t="s">
        <v>24</v>
      </c>
      <c r="C65" s="13"/>
      <c r="D65" s="13">
        <v>0</v>
      </c>
      <c r="E65" s="12" t="s">
        <v>245</v>
      </c>
      <c r="F65" s="12" t="s">
        <v>0</v>
      </c>
      <c r="G65" s="12" t="s">
        <v>24</v>
      </c>
      <c r="H65" s="12" t="s">
        <v>746</v>
      </c>
      <c r="I65" s="12" t="s">
        <v>747</v>
      </c>
      <c r="J65" s="12">
        <f>SUM(J66:J69)</f>
        <v>5</v>
      </c>
      <c r="K65" s="12">
        <f t="shared" ref="K65:L65" si="17">SUM(K66:K69)</f>
        <v>5</v>
      </c>
      <c r="L65" s="12">
        <f t="shared" si="17"/>
        <v>3</v>
      </c>
      <c r="M65" s="12"/>
      <c r="N65" s="12"/>
      <c r="O65" s="12"/>
      <c r="P65" s="15"/>
      <c r="Q65" s="19"/>
      <c r="R65" s="12"/>
      <c r="S65" s="12"/>
      <c r="T65" s="33"/>
      <c r="U65" s="33"/>
      <c r="V65" s="33"/>
      <c r="W65" s="33"/>
      <c r="X65" s="12"/>
      <c r="Y65" s="33"/>
      <c r="Z65" s="33"/>
      <c r="AA65" s="33"/>
      <c r="AB65" s="12"/>
      <c r="AC65" s="12"/>
      <c r="AD65" s="33"/>
      <c r="AE65" s="33"/>
      <c r="AF65" s="33"/>
      <c r="AG65" s="33"/>
      <c r="AH65" s="33"/>
      <c r="AI65" s="33"/>
      <c r="AJ65" s="33"/>
      <c r="AK65" s="33"/>
      <c r="AL65" s="83">
        <v>1962983.8399999999</v>
      </c>
      <c r="AM65" s="83">
        <v>1189789.7799999998</v>
      </c>
      <c r="AN65" s="83">
        <v>773194.06</v>
      </c>
    </row>
    <row r="66" spans="1:40" ht="100.05" customHeight="1" x14ac:dyDescent="0.25">
      <c r="A66" s="34" t="s">
        <v>246</v>
      </c>
      <c r="B66" s="34" t="s">
        <v>247</v>
      </c>
      <c r="C66" s="14" t="s">
        <v>43</v>
      </c>
      <c r="D66" s="16" t="s">
        <v>248</v>
      </c>
      <c r="E66" s="34" t="s">
        <v>249</v>
      </c>
      <c r="F66" s="34" t="s">
        <v>161</v>
      </c>
      <c r="G66" s="34" t="s">
        <v>248</v>
      </c>
      <c r="H66" s="34" t="s">
        <v>746</v>
      </c>
      <c r="I66" s="34" t="s">
        <v>747</v>
      </c>
      <c r="J66" s="11">
        <v>2</v>
      </c>
      <c r="K66" s="35">
        <v>2</v>
      </c>
      <c r="L66" s="11">
        <v>2</v>
      </c>
      <c r="M66" s="34" t="s">
        <v>0</v>
      </c>
      <c r="N66" s="34" t="s">
        <v>0</v>
      </c>
      <c r="O66" s="34"/>
      <c r="P66" s="37"/>
      <c r="Q66" s="39"/>
      <c r="R66" s="34"/>
      <c r="S66" s="34"/>
      <c r="T66" s="36"/>
      <c r="U66" s="39"/>
      <c r="V66" s="36"/>
      <c r="W66" s="36"/>
      <c r="X66" s="34"/>
      <c r="Y66" s="36"/>
      <c r="Z66" s="39"/>
      <c r="AA66" s="36"/>
      <c r="AB66" s="37"/>
      <c r="AC66" s="37"/>
      <c r="AD66" s="39"/>
      <c r="AE66" s="39"/>
      <c r="AF66" s="36"/>
      <c r="AG66" s="36"/>
      <c r="AH66" s="36"/>
      <c r="AI66" s="36"/>
      <c r="AJ66" s="36"/>
      <c r="AK66" s="36"/>
      <c r="AL66" s="83">
        <v>342549.33</v>
      </c>
      <c r="AM66" s="83">
        <v>291166.93</v>
      </c>
      <c r="AN66" s="83">
        <v>51382.400000000001</v>
      </c>
    </row>
    <row r="67" spans="1:40" ht="100.05" customHeight="1" x14ac:dyDescent="0.25">
      <c r="A67" s="34" t="s">
        <v>250</v>
      </c>
      <c r="B67" s="34" t="s">
        <v>251</v>
      </c>
      <c r="C67" s="14" t="s">
        <v>43</v>
      </c>
      <c r="D67" s="16" t="s">
        <v>252</v>
      </c>
      <c r="E67" s="34" t="s">
        <v>253</v>
      </c>
      <c r="F67" s="34" t="s">
        <v>161</v>
      </c>
      <c r="G67" s="34" t="s">
        <v>252</v>
      </c>
      <c r="H67" s="34" t="s">
        <v>746</v>
      </c>
      <c r="I67" s="34" t="s">
        <v>747</v>
      </c>
      <c r="J67" s="11">
        <v>1</v>
      </c>
      <c r="K67" s="35">
        <v>1</v>
      </c>
      <c r="L67" s="11">
        <v>1</v>
      </c>
      <c r="M67" s="34" t="s">
        <v>0</v>
      </c>
      <c r="N67" s="34" t="s">
        <v>0</v>
      </c>
      <c r="O67" s="34"/>
      <c r="P67" s="37"/>
      <c r="Q67" s="39"/>
      <c r="R67" s="34"/>
      <c r="S67" s="34"/>
      <c r="T67" s="36"/>
      <c r="U67" s="39"/>
      <c r="V67" s="36"/>
      <c r="W67" s="36"/>
      <c r="X67" s="34"/>
      <c r="Y67" s="36"/>
      <c r="Z67" s="39"/>
      <c r="AA67" s="36"/>
      <c r="AB67" s="37"/>
      <c r="AC67" s="37"/>
      <c r="AD67" s="39"/>
      <c r="AE67" s="39"/>
      <c r="AF67" s="36"/>
      <c r="AG67" s="36"/>
      <c r="AH67" s="36"/>
      <c r="AI67" s="36"/>
      <c r="AJ67" s="36"/>
      <c r="AK67" s="36"/>
      <c r="AL67" s="83">
        <v>783264.16</v>
      </c>
      <c r="AM67" s="83">
        <v>299541</v>
      </c>
      <c r="AN67" s="83">
        <v>483723.16000000003</v>
      </c>
    </row>
    <row r="68" spans="1:40" ht="100.05" customHeight="1" x14ac:dyDescent="0.25">
      <c r="A68" s="34" t="s">
        <v>254</v>
      </c>
      <c r="B68" s="34" t="s">
        <v>255</v>
      </c>
      <c r="C68" s="14" t="s">
        <v>38</v>
      </c>
      <c r="D68" s="16" t="s">
        <v>256</v>
      </c>
      <c r="E68" s="34" t="s">
        <v>257</v>
      </c>
      <c r="F68" s="34" t="s">
        <v>161</v>
      </c>
      <c r="G68" s="34" t="s">
        <v>256</v>
      </c>
      <c r="H68" s="34" t="s">
        <v>746</v>
      </c>
      <c r="I68" s="34" t="s">
        <v>747</v>
      </c>
      <c r="J68" s="11">
        <v>1</v>
      </c>
      <c r="K68" s="35">
        <v>1</v>
      </c>
      <c r="L68" s="11">
        <v>0</v>
      </c>
      <c r="M68" s="34" t="s">
        <v>0</v>
      </c>
      <c r="N68" s="34" t="s">
        <v>0</v>
      </c>
      <c r="O68" s="34"/>
      <c r="P68" s="37"/>
      <c r="Q68" s="39"/>
      <c r="R68" s="34"/>
      <c r="S68" s="34"/>
      <c r="T68" s="36"/>
      <c r="U68" s="39"/>
      <c r="V68" s="36"/>
      <c r="W68" s="36"/>
      <c r="X68" s="34"/>
      <c r="Y68" s="36"/>
      <c r="Z68" s="39"/>
      <c r="AA68" s="36"/>
      <c r="AB68" s="37"/>
      <c r="AC68" s="37"/>
      <c r="AD68" s="39"/>
      <c r="AE68" s="39"/>
      <c r="AF68" s="36"/>
      <c r="AG68" s="36"/>
      <c r="AH68" s="36"/>
      <c r="AI68" s="36"/>
      <c r="AJ68" s="36"/>
      <c r="AK68" s="36"/>
      <c r="AL68" s="83">
        <v>352401</v>
      </c>
      <c r="AM68" s="83">
        <v>299540.84999999998</v>
      </c>
      <c r="AN68" s="83">
        <v>52860.15</v>
      </c>
    </row>
    <row r="69" spans="1:40" ht="100.05" customHeight="1" x14ac:dyDescent="0.25">
      <c r="A69" s="34" t="s">
        <v>258</v>
      </c>
      <c r="B69" s="34" t="s">
        <v>259</v>
      </c>
      <c r="C69" s="14" t="s">
        <v>38</v>
      </c>
      <c r="D69" s="16" t="s">
        <v>260</v>
      </c>
      <c r="E69" s="34" t="s">
        <v>261</v>
      </c>
      <c r="F69" s="34" t="s">
        <v>161</v>
      </c>
      <c r="G69" s="34" t="s">
        <v>260</v>
      </c>
      <c r="H69" s="34" t="s">
        <v>746</v>
      </c>
      <c r="I69" s="34" t="s">
        <v>747</v>
      </c>
      <c r="J69" s="11">
        <v>1</v>
      </c>
      <c r="K69" s="35">
        <v>1</v>
      </c>
      <c r="L69" s="11">
        <v>0</v>
      </c>
      <c r="M69" s="34" t="s">
        <v>0</v>
      </c>
      <c r="N69" s="34" t="s">
        <v>0</v>
      </c>
      <c r="O69" s="34"/>
      <c r="P69" s="37"/>
      <c r="Q69" s="39"/>
      <c r="R69" s="34"/>
      <c r="S69" s="34"/>
      <c r="T69" s="36"/>
      <c r="U69" s="39"/>
      <c r="V69" s="36"/>
      <c r="W69" s="36"/>
      <c r="X69" s="34"/>
      <c r="Y69" s="36"/>
      <c r="Z69" s="39"/>
      <c r="AA69" s="36"/>
      <c r="AB69" s="37"/>
      <c r="AC69" s="37"/>
      <c r="AD69" s="39"/>
      <c r="AE69" s="39"/>
      <c r="AF69" s="36"/>
      <c r="AG69" s="36"/>
      <c r="AH69" s="36"/>
      <c r="AI69" s="36"/>
      <c r="AJ69" s="36"/>
      <c r="AK69" s="36"/>
      <c r="AL69" s="83">
        <v>484769.35</v>
      </c>
      <c r="AM69" s="83">
        <v>299541</v>
      </c>
      <c r="AN69" s="83">
        <v>185228.35</v>
      </c>
    </row>
    <row r="70" spans="1:40" ht="135.6" customHeight="1" x14ac:dyDescent="0.25">
      <c r="A70" s="12" t="s">
        <v>262</v>
      </c>
      <c r="B70" s="12" t="s">
        <v>24</v>
      </c>
      <c r="C70" s="13"/>
      <c r="D70" s="13">
        <v>0</v>
      </c>
      <c r="E70" s="12" t="s">
        <v>263</v>
      </c>
      <c r="F70" s="12" t="s">
        <v>0</v>
      </c>
      <c r="G70" s="12" t="s">
        <v>24</v>
      </c>
      <c r="H70" s="12" t="s">
        <v>748</v>
      </c>
      <c r="I70" s="12" t="s">
        <v>749</v>
      </c>
      <c r="J70" s="12">
        <f>SUM(J71:J75)</f>
        <v>5</v>
      </c>
      <c r="K70" s="12">
        <f t="shared" ref="K70:Q70" si="18">SUM(K71:K75)</f>
        <v>5</v>
      </c>
      <c r="L70" s="12">
        <f t="shared" si="18"/>
        <v>0</v>
      </c>
      <c r="M70" s="12" t="s">
        <v>750</v>
      </c>
      <c r="N70" s="12" t="s">
        <v>751</v>
      </c>
      <c r="O70" s="12">
        <f t="shared" si="18"/>
        <v>10401</v>
      </c>
      <c r="P70" s="12">
        <f t="shared" si="18"/>
        <v>10461</v>
      </c>
      <c r="Q70" s="12">
        <f t="shared" si="18"/>
        <v>0</v>
      </c>
      <c r="R70" s="12"/>
      <c r="S70" s="12"/>
      <c r="T70" s="33"/>
      <c r="U70" s="33"/>
      <c r="V70" s="33"/>
      <c r="W70" s="33"/>
      <c r="X70" s="12"/>
      <c r="Y70" s="33"/>
      <c r="Z70" s="33"/>
      <c r="AA70" s="33"/>
      <c r="AB70" s="12"/>
      <c r="AC70" s="12"/>
      <c r="AD70" s="33"/>
      <c r="AE70" s="33"/>
      <c r="AF70" s="33"/>
      <c r="AG70" s="33"/>
      <c r="AH70" s="33"/>
      <c r="AI70" s="33"/>
      <c r="AJ70" s="33"/>
      <c r="AK70" s="33"/>
      <c r="AL70" s="83">
        <v>1424127.6800000002</v>
      </c>
      <c r="AM70" s="83">
        <v>991724.38</v>
      </c>
      <c r="AN70" s="83">
        <v>432403.30000000005</v>
      </c>
    </row>
    <row r="71" spans="1:40" ht="100.05" customHeight="1" x14ac:dyDescent="0.25">
      <c r="A71" s="34" t="s">
        <v>264</v>
      </c>
      <c r="B71" s="34" t="s">
        <v>265</v>
      </c>
      <c r="C71" s="14" t="s">
        <v>38</v>
      </c>
      <c r="D71" s="16" t="s">
        <v>266</v>
      </c>
      <c r="E71" s="34" t="s">
        <v>267</v>
      </c>
      <c r="F71" s="34" t="s">
        <v>161</v>
      </c>
      <c r="G71" s="34" t="s">
        <v>266</v>
      </c>
      <c r="H71" s="34" t="s">
        <v>748</v>
      </c>
      <c r="I71" s="34" t="s">
        <v>749</v>
      </c>
      <c r="J71" s="11">
        <v>1</v>
      </c>
      <c r="K71" s="35">
        <v>1</v>
      </c>
      <c r="L71" s="11">
        <v>0</v>
      </c>
      <c r="M71" s="34" t="s">
        <v>750</v>
      </c>
      <c r="N71" s="34" t="s">
        <v>751</v>
      </c>
      <c r="O71" s="35">
        <v>2966</v>
      </c>
      <c r="P71" s="35">
        <v>2966</v>
      </c>
      <c r="Q71" s="11">
        <v>0</v>
      </c>
      <c r="R71" s="34" t="s">
        <v>0</v>
      </c>
      <c r="S71" s="34" t="s">
        <v>0</v>
      </c>
      <c r="T71" s="36"/>
      <c r="U71" s="39"/>
      <c r="V71" s="36"/>
      <c r="W71" s="36"/>
      <c r="X71" s="34"/>
      <c r="Y71" s="36"/>
      <c r="Z71" s="39"/>
      <c r="AA71" s="36"/>
      <c r="AB71" s="37"/>
      <c r="AC71" s="37"/>
      <c r="AD71" s="39"/>
      <c r="AE71" s="39"/>
      <c r="AF71" s="36"/>
      <c r="AG71" s="36"/>
      <c r="AH71" s="36"/>
      <c r="AI71" s="36"/>
      <c r="AJ71" s="36"/>
      <c r="AK71" s="36"/>
      <c r="AL71" s="83">
        <v>444560.16000000003</v>
      </c>
      <c r="AM71" s="83">
        <v>206056</v>
      </c>
      <c r="AN71" s="83">
        <v>238504.16</v>
      </c>
    </row>
    <row r="72" spans="1:40" ht="100.05" customHeight="1" x14ac:dyDescent="0.25">
      <c r="A72" s="34" t="s">
        <v>268</v>
      </c>
      <c r="B72" s="34" t="s">
        <v>269</v>
      </c>
      <c r="C72" s="14" t="s">
        <v>38</v>
      </c>
      <c r="D72" s="16" t="s">
        <v>270</v>
      </c>
      <c r="E72" s="34" t="s">
        <v>271</v>
      </c>
      <c r="F72" s="34" t="s">
        <v>37</v>
      </c>
      <c r="G72" s="34" t="s">
        <v>270</v>
      </c>
      <c r="H72" s="34" t="s">
        <v>748</v>
      </c>
      <c r="I72" s="34" t="s">
        <v>749</v>
      </c>
      <c r="J72" s="11">
        <v>1</v>
      </c>
      <c r="K72" s="35">
        <v>1</v>
      </c>
      <c r="L72" s="11">
        <v>0</v>
      </c>
      <c r="M72" s="34" t="s">
        <v>750</v>
      </c>
      <c r="N72" s="34" t="s">
        <v>751</v>
      </c>
      <c r="O72" s="35">
        <v>3500</v>
      </c>
      <c r="P72" s="35">
        <v>3560</v>
      </c>
      <c r="Q72" s="11">
        <v>0</v>
      </c>
      <c r="R72" s="34" t="s">
        <v>0</v>
      </c>
      <c r="S72" s="34" t="s">
        <v>0</v>
      </c>
      <c r="T72" s="36"/>
      <c r="U72" s="39"/>
      <c r="V72" s="36"/>
      <c r="W72" s="36"/>
      <c r="X72" s="34"/>
      <c r="Y72" s="36"/>
      <c r="Z72" s="39"/>
      <c r="AA72" s="36"/>
      <c r="AB72" s="37"/>
      <c r="AC72" s="37"/>
      <c r="AD72" s="39"/>
      <c r="AE72" s="39"/>
      <c r="AF72" s="36"/>
      <c r="AG72" s="36"/>
      <c r="AH72" s="36"/>
      <c r="AI72" s="36"/>
      <c r="AJ72" s="36"/>
      <c r="AK72" s="36"/>
      <c r="AL72" s="83">
        <v>297670.41000000003</v>
      </c>
      <c r="AM72" s="83">
        <v>206056</v>
      </c>
      <c r="AN72" s="83">
        <v>91614.41</v>
      </c>
    </row>
    <row r="73" spans="1:40" ht="100.05" customHeight="1" x14ac:dyDescent="0.25">
      <c r="A73" s="34" t="s">
        <v>272</v>
      </c>
      <c r="B73" s="34" t="s">
        <v>273</v>
      </c>
      <c r="C73" s="14" t="s">
        <v>38</v>
      </c>
      <c r="D73" s="16" t="s">
        <v>274</v>
      </c>
      <c r="E73" s="34" t="s">
        <v>275</v>
      </c>
      <c r="F73" s="34" t="s">
        <v>161</v>
      </c>
      <c r="G73" s="34" t="s">
        <v>274</v>
      </c>
      <c r="H73" s="34" t="s">
        <v>748</v>
      </c>
      <c r="I73" s="34" t="s">
        <v>749</v>
      </c>
      <c r="J73" s="11">
        <v>1</v>
      </c>
      <c r="K73" s="35">
        <v>1</v>
      </c>
      <c r="L73" s="11">
        <v>0</v>
      </c>
      <c r="M73" s="34" t="s">
        <v>750</v>
      </c>
      <c r="N73" s="34" t="s">
        <v>751</v>
      </c>
      <c r="O73" s="35">
        <v>2500</v>
      </c>
      <c r="P73" s="35">
        <v>2500</v>
      </c>
      <c r="Q73" s="11">
        <v>0</v>
      </c>
      <c r="R73" s="34" t="s">
        <v>0</v>
      </c>
      <c r="S73" s="34" t="s">
        <v>0</v>
      </c>
      <c r="T73" s="36"/>
      <c r="U73" s="39"/>
      <c r="V73" s="36"/>
      <c r="W73" s="36"/>
      <c r="X73" s="34"/>
      <c r="Y73" s="36"/>
      <c r="Z73" s="39"/>
      <c r="AA73" s="36"/>
      <c r="AB73" s="37"/>
      <c r="AC73" s="37"/>
      <c r="AD73" s="39"/>
      <c r="AE73" s="39"/>
      <c r="AF73" s="36"/>
      <c r="AG73" s="36"/>
      <c r="AH73" s="36"/>
      <c r="AI73" s="36"/>
      <c r="AJ73" s="36"/>
      <c r="AK73" s="36"/>
      <c r="AL73" s="83">
        <v>242419</v>
      </c>
      <c r="AM73" s="83">
        <v>206056</v>
      </c>
      <c r="AN73" s="83">
        <v>36363</v>
      </c>
    </row>
    <row r="74" spans="1:40" ht="100.05" customHeight="1" x14ac:dyDescent="0.25">
      <c r="A74" s="34" t="s">
        <v>276</v>
      </c>
      <c r="B74" s="34" t="s">
        <v>277</v>
      </c>
      <c r="C74" s="14" t="s">
        <v>38</v>
      </c>
      <c r="D74" s="16" t="s">
        <v>278</v>
      </c>
      <c r="E74" s="34" t="s">
        <v>279</v>
      </c>
      <c r="F74" s="34" t="s">
        <v>37</v>
      </c>
      <c r="G74" s="34" t="s">
        <v>278</v>
      </c>
      <c r="H74" s="34" t="s">
        <v>748</v>
      </c>
      <c r="I74" s="34" t="s">
        <v>749</v>
      </c>
      <c r="J74" s="11">
        <v>1</v>
      </c>
      <c r="K74" s="35">
        <v>1</v>
      </c>
      <c r="L74" s="11">
        <v>0</v>
      </c>
      <c r="M74" s="34" t="s">
        <v>750</v>
      </c>
      <c r="N74" s="34" t="s">
        <v>751</v>
      </c>
      <c r="O74" s="35">
        <v>613</v>
      </c>
      <c r="P74" s="35">
        <v>613</v>
      </c>
      <c r="Q74" s="11">
        <v>0</v>
      </c>
      <c r="R74" s="34" t="s">
        <v>0</v>
      </c>
      <c r="S74" s="34" t="s">
        <v>0</v>
      </c>
      <c r="T74" s="36"/>
      <c r="U74" s="39"/>
      <c r="V74" s="36"/>
      <c r="W74" s="36"/>
      <c r="X74" s="34"/>
      <c r="Y74" s="36"/>
      <c r="Z74" s="39"/>
      <c r="AA74" s="36"/>
      <c r="AB74" s="37"/>
      <c r="AC74" s="37"/>
      <c r="AD74" s="39"/>
      <c r="AE74" s="39"/>
      <c r="AF74" s="36"/>
      <c r="AG74" s="36"/>
      <c r="AH74" s="36"/>
      <c r="AI74" s="36"/>
      <c r="AJ74" s="36"/>
      <c r="AK74" s="36"/>
      <c r="AL74" s="83">
        <v>234872.55</v>
      </c>
      <c r="AM74" s="83">
        <v>199641.66</v>
      </c>
      <c r="AN74" s="83">
        <v>35230.89</v>
      </c>
    </row>
    <row r="75" spans="1:40" ht="100.05" customHeight="1" x14ac:dyDescent="0.25">
      <c r="A75" s="34" t="s">
        <v>280</v>
      </c>
      <c r="B75" s="34" t="s">
        <v>281</v>
      </c>
      <c r="C75" s="14" t="s">
        <v>38</v>
      </c>
      <c r="D75" s="16" t="s">
        <v>282</v>
      </c>
      <c r="E75" s="34" t="s">
        <v>283</v>
      </c>
      <c r="F75" s="34" t="s">
        <v>37</v>
      </c>
      <c r="G75" s="34" t="s">
        <v>282</v>
      </c>
      <c r="H75" s="34" t="s">
        <v>748</v>
      </c>
      <c r="I75" s="34" t="s">
        <v>749</v>
      </c>
      <c r="J75" s="11">
        <v>1</v>
      </c>
      <c r="K75" s="35">
        <v>1</v>
      </c>
      <c r="L75" s="11">
        <v>0</v>
      </c>
      <c r="M75" s="34" t="s">
        <v>750</v>
      </c>
      <c r="N75" s="34" t="s">
        <v>751</v>
      </c>
      <c r="O75" s="35">
        <v>822</v>
      </c>
      <c r="P75" s="35">
        <v>822</v>
      </c>
      <c r="Q75" s="11">
        <v>0</v>
      </c>
      <c r="R75" s="34" t="s">
        <v>0</v>
      </c>
      <c r="S75" s="34" t="s">
        <v>0</v>
      </c>
      <c r="T75" s="36"/>
      <c r="U75" s="39"/>
      <c r="V75" s="36"/>
      <c r="W75" s="36"/>
      <c r="X75" s="34"/>
      <c r="Y75" s="36"/>
      <c r="Z75" s="39"/>
      <c r="AA75" s="36"/>
      <c r="AB75" s="37"/>
      <c r="AC75" s="37"/>
      <c r="AD75" s="39"/>
      <c r="AE75" s="39"/>
      <c r="AF75" s="36"/>
      <c r="AG75" s="36"/>
      <c r="AH75" s="36"/>
      <c r="AI75" s="36"/>
      <c r="AJ75" s="36"/>
      <c r="AK75" s="36"/>
      <c r="AL75" s="83">
        <v>204605.56</v>
      </c>
      <c r="AM75" s="83">
        <v>173914.72</v>
      </c>
      <c r="AN75" s="83">
        <v>30690.84</v>
      </c>
    </row>
    <row r="76" spans="1:40" ht="100.05" customHeight="1" x14ac:dyDescent="0.25">
      <c r="A76" s="12" t="s">
        <v>284</v>
      </c>
      <c r="B76" s="12" t="s">
        <v>24</v>
      </c>
      <c r="C76" s="13"/>
      <c r="D76" s="13">
        <v>0</v>
      </c>
      <c r="E76" s="12" t="s">
        <v>285</v>
      </c>
      <c r="F76" s="12" t="s">
        <v>0</v>
      </c>
      <c r="G76" s="12" t="s">
        <v>24</v>
      </c>
      <c r="H76" s="12"/>
      <c r="I76" s="12"/>
      <c r="J76" s="12"/>
      <c r="K76" s="12"/>
      <c r="L76" s="12"/>
      <c r="M76" s="12"/>
      <c r="N76" s="12"/>
      <c r="O76" s="12"/>
      <c r="P76" s="15"/>
      <c r="Q76" s="19"/>
      <c r="R76" s="12"/>
      <c r="S76" s="12"/>
      <c r="T76" s="33"/>
      <c r="U76" s="33"/>
      <c r="V76" s="33"/>
      <c r="W76" s="33"/>
      <c r="X76" s="12"/>
      <c r="Y76" s="33"/>
      <c r="Z76" s="33"/>
      <c r="AA76" s="33"/>
      <c r="AB76" s="12"/>
      <c r="AC76" s="12"/>
      <c r="AD76" s="33"/>
      <c r="AE76" s="33"/>
      <c r="AF76" s="33"/>
      <c r="AG76" s="33"/>
      <c r="AH76" s="33"/>
      <c r="AI76" s="33"/>
      <c r="AJ76" s="33"/>
      <c r="AK76" s="33"/>
      <c r="AL76" s="83">
        <v>11198696.450000001</v>
      </c>
      <c r="AM76" s="83">
        <v>7876400.3200000003</v>
      </c>
      <c r="AN76" s="83">
        <v>3322296.13</v>
      </c>
    </row>
    <row r="77" spans="1:40" ht="100.05" customHeight="1" x14ac:dyDescent="0.25">
      <c r="A77" s="12" t="s">
        <v>286</v>
      </c>
      <c r="B77" s="12" t="s">
        <v>24</v>
      </c>
      <c r="C77" s="13"/>
      <c r="D77" s="13">
        <v>0</v>
      </c>
      <c r="E77" s="12" t="s">
        <v>287</v>
      </c>
      <c r="F77" s="12" t="s">
        <v>0</v>
      </c>
      <c r="G77" s="12" t="s">
        <v>24</v>
      </c>
      <c r="H77" s="12" t="s">
        <v>752</v>
      </c>
      <c r="I77" s="12" t="s">
        <v>753</v>
      </c>
      <c r="J77" s="12">
        <f>SUM(J78:J79)</f>
        <v>10</v>
      </c>
      <c r="K77" s="12">
        <f>SUM(K78:K79)</f>
        <v>4</v>
      </c>
      <c r="L77" s="12">
        <f>SUM(L78:L79)</f>
        <v>0</v>
      </c>
      <c r="M77" s="12"/>
      <c r="N77" s="12"/>
      <c r="O77" s="12"/>
      <c r="P77" s="15"/>
      <c r="Q77" s="19"/>
      <c r="R77" s="12"/>
      <c r="S77" s="12"/>
      <c r="T77" s="33"/>
      <c r="U77" s="33"/>
      <c r="V77" s="33"/>
      <c r="W77" s="33"/>
      <c r="X77" s="12"/>
      <c r="Y77" s="33"/>
      <c r="Z77" s="33"/>
      <c r="AA77" s="33"/>
      <c r="AB77" s="12"/>
      <c r="AC77" s="12"/>
      <c r="AD77" s="33"/>
      <c r="AE77" s="33"/>
      <c r="AF77" s="33"/>
      <c r="AG77" s="33"/>
      <c r="AH77" s="33"/>
      <c r="AI77" s="33"/>
      <c r="AJ77" s="33"/>
      <c r="AK77" s="33"/>
      <c r="AL77" s="83">
        <v>3271198</v>
      </c>
      <c r="AM77" s="83">
        <v>2725410</v>
      </c>
      <c r="AN77" s="83">
        <v>545788</v>
      </c>
    </row>
    <row r="78" spans="1:40" ht="100.05" customHeight="1" x14ac:dyDescent="0.25">
      <c r="A78" s="34" t="s">
        <v>288</v>
      </c>
      <c r="B78" s="34" t="s">
        <v>289</v>
      </c>
      <c r="C78" s="14" t="s">
        <v>38</v>
      </c>
      <c r="D78" s="16" t="s">
        <v>290</v>
      </c>
      <c r="E78" s="34" t="s">
        <v>291</v>
      </c>
      <c r="F78" s="34" t="s">
        <v>161</v>
      </c>
      <c r="G78" s="34" t="s">
        <v>290</v>
      </c>
      <c r="H78" s="34" t="s">
        <v>752</v>
      </c>
      <c r="I78" s="34" t="s">
        <v>753</v>
      </c>
      <c r="J78" s="11">
        <v>2</v>
      </c>
      <c r="K78" s="35">
        <v>2</v>
      </c>
      <c r="L78" s="11">
        <v>0</v>
      </c>
      <c r="M78" s="34" t="s">
        <v>0</v>
      </c>
      <c r="N78" s="34" t="s">
        <v>0</v>
      </c>
      <c r="O78" s="34"/>
      <c r="P78" s="37"/>
      <c r="Q78" s="39"/>
      <c r="R78" s="34"/>
      <c r="S78" s="34"/>
      <c r="T78" s="36"/>
      <c r="U78" s="39"/>
      <c r="V78" s="36"/>
      <c r="W78" s="36"/>
      <c r="X78" s="34"/>
      <c r="Y78" s="36"/>
      <c r="Z78" s="39"/>
      <c r="AA78" s="36"/>
      <c r="AB78" s="37"/>
      <c r="AC78" s="37"/>
      <c r="AD78" s="39"/>
      <c r="AE78" s="39"/>
      <c r="AF78" s="36"/>
      <c r="AG78" s="36"/>
      <c r="AH78" s="36"/>
      <c r="AI78" s="36"/>
      <c r="AJ78" s="36"/>
      <c r="AK78" s="36"/>
      <c r="AL78" s="83">
        <v>406091</v>
      </c>
      <c r="AM78" s="83">
        <v>345177</v>
      </c>
      <c r="AN78" s="83">
        <v>60914</v>
      </c>
    </row>
    <row r="79" spans="1:40" ht="100.05" customHeight="1" x14ac:dyDescent="0.25">
      <c r="A79" s="34" t="s">
        <v>292</v>
      </c>
      <c r="B79" s="34" t="s">
        <v>293</v>
      </c>
      <c r="C79" s="14" t="s">
        <v>38</v>
      </c>
      <c r="D79" s="16" t="s">
        <v>294</v>
      </c>
      <c r="E79" s="34" t="s">
        <v>295</v>
      </c>
      <c r="F79" s="34" t="s">
        <v>37</v>
      </c>
      <c r="G79" s="34" t="s">
        <v>294</v>
      </c>
      <c r="H79" s="34" t="s">
        <v>752</v>
      </c>
      <c r="I79" s="34" t="s">
        <v>753</v>
      </c>
      <c r="J79" s="11">
        <v>8</v>
      </c>
      <c r="K79" s="11">
        <v>2</v>
      </c>
      <c r="L79" s="11">
        <v>0</v>
      </c>
      <c r="M79" s="34" t="s">
        <v>0</v>
      </c>
      <c r="N79" s="34" t="s">
        <v>0</v>
      </c>
      <c r="O79" s="34"/>
      <c r="P79" s="37"/>
      <c r="Q79" s="39"/>
      <c r="R79" s="34"/>
      <c r="S79" s="34"/>
      <c r="T79" s="36"/>
      <c r="U79" s="39"/>
      <c r="V79" s="36"/>
      <c r="W79" s="36"/>
      <c r="X79" s="34"/>
      <c r="Y79" s="36"/>
      <c r="Z79" s="39"/>
      <c r="AA79" s="36"/>
      <c r="AB79" s="37"/>
      <c r="AC79" s="37"/>
      <c r="AD79" s="39"/>
      <c r="AE79" s="39"/>
      <c r="AF79" s="36"/>
      <c r="AG79" s="36"/>
      <c r="AH79" s="36"/>
      <c r="AI79" s="36"/>
      <c r="AJ79" s="36"/>
      <c r="AK79" s="36"/>
      <c r="AL79" s="83">
        <v>2150000</v>
      </c>
      <c r="AM79" s="83">
        <v>1817548</v>
      </c>
      <c r="AN79" s="83">
        <v>332452</v>
      </c>
    </row>
    <row r="80" spans="1:40" ht="85.2" customHeight="1" x14ac:dyDescent="0.25">
      <c r="A80" s="12" t="s">
        <v>296</v>
      </c>
      <c r="B80" s="12" t="s">
        <v>24</v>
      </c>
      <c r="C80" s="13"/>
      <c r="D80" s="13">
        <v>0</v>
      </c>
      <c r="E80" s="12" t="s">
        <v>297</v>
      </c>
      <c r="F80" s="12" t="s">
        <v>0</v>
      </c>
      <c r="G80" s="12" t="s">
        <v>24</v>
      </c>
      <c r="H80" s="12" t="s">
        <v>754</v>
      </c>
      <c r="I80" s="12" t="s">
        <v>755</v>
      </c>
      <c r="J80" s="12">
        <f>SUM(J81:J86)</f>
        <v>4</v>
      </c>
      <c r="K80" s="12">
        <f t="shared" ref="K80:V80" si="19">SUM(K81:K86)</f>
        <v>0</v>
      </c>
      <c r="L80" s="12">
        <f t="shared" si="19"/>
        <v>0</v>
      </c>
      <c r="M80" s="12" t="s">
        <v>756</v>
      </c>
      <c r="N80" s="12" t="s">
        <v>757</v>
      </c>
      <c r="O80" s="12">
        <f t="shared" si="19"/>
        <v>2</v>
      </c>
      <c r="P80" s="12">
        <f t="shared" si="19"/>
        <v>2</v>
      </c>
      <c r="Q80" s="12">
        <f t="shared" si="19"/>
        <v>2</v>
      </c>
      <c r="R80" s="12" t="s">
        <v>758</v>
      </c>
      <c r="S80" s="12" t="s">
        <v>759</v>
      </c>
      <c r="T80" s="12">
        <f t="shared" si="19"/>
        <v>1</v>
      </c>
      <c r="U80" s="12">
        <f t="shared" si="19"/>
        <v>0</v>
      </c>
      <c r="V80" s="12">
        <f t="shared" si="19"/>
        <v>0</v>
      </c>
      <c r="W80" s="12"/>
      <c r="X80" s="12"/>
      <c r="Y80" s="33"/>
      <c r="Z80" s="33"/>
      <c r="AA80" s="33"/>
      <c r="AB80" s="12"/>
      <c r="AC80" s="12"/>
      <c r="AD80" s="33"/>
      <c r="AE80" s="33"/>
      <c r="AF80" s="33"/>
      <c r="AG80" s="33"/>
      <c r="AH80" s="33"/>
      <c r="AI80" s="33"/>
      <c r="AJ80" s="33"/>
      <c r="AK80" s="33"/>
      <c r="AL80" s="83">
        <v>1894943.24</v>
      </c>
      <c r="AM80" s="83">
        <v>1610702.1</v>
      </c>
      <c r="AN80" s="83">
        <v>284241.14</v>
      </c>
    </row>
    <row r="81" spans="1:40" ht="100.05" customHeight="1" x14ac:dyDescent="0.25">
      <c r="A81" s="34" t="s">
        <v>298</v>
      </c>
      <c r="B81" s="34" t="s">
        <v>299</v>
      </c>
      <c r="C81" s="14" t="s">
        <v>302</v>
      </c>
      <c r="D81" s="16" t="s">
        <v>300</v>
      </c>
      <c r="E81" s="34" t="s">
        <v>301</v>
      </c>
      <c r="F81" s="34" t="s">
        <v>161</v>
      </c>
      <c r="G81" s="34" t="s">
        <v>300</v>
      </c>
      <c r="H81" s="34" t="s">
        <v>754</v>
      </c>
      <c r="I81" s="34" t="s">
        <v>755</v>
      </c>
      <c r="J81" s="11">
        <v>2</v>
      </c>
      <c r="K81" s="35">
        <v>0</v>
      </c>
      <c r="L81" s="11">
        <v>0</v>
      </c>
      <c r="M81" s="34" t="s">
        <v>0</v>
      </c>
      <c r="N81" s="34"/>
      <c r="O81" s="34"/>
      <c r="P81" s="37"/>
      <c r="Q81" s="11"/>
      <c r="R81" s="34"/>
      <c r="S81" s="34"/>
      <c r="T81" s="11"/>
      <c r="U81" s="38"/>
      <c r="V81" s="11"/>
      <c r="W81" s="36"/>
      <c r="X81" s="34"/>
      <c r="Y81" s="36"/>
      <c r="Z81" s="39"/>
      <c r="AA81" s="36"/>
      <c r="AB81" s="37"/>
      <c r="AC81" s="37"/>
      <c r="AD81" s="39"/>
      <c r="AE81" s="39"/>
      <c r="AF81" s="36"/>
      <c r="AG81" s="36"/>
      <c r="AH81" s="36"/>
      <c r="AI81" s="36"/>
      <c r="AJ81" s="36"/>
      <c r="AK81" s="36"/>
      <c r="AL81" s="83">
        <v>1143469</v>
      </c>
      <c r="AM81" s="83">
        <v>971949</v>
      </c>
      <c r="AN81" s="83">
        <v>171520</v>
      </c>
    </row>
    <row r="82" spans="1:40" ht="100.05" customHeight="1" x14ac:dyDescent="0.25">
      <c r="A82" s="34" t="s">
        <v>303</v>
      </c>
      <c r="B82" s="34" t="s">
        <v>304</v>
      </c>
      <c r="C82" s="14" t="s">
        <v>43</v>
      </c>
      <c r="D82" s="16" t="s">
        <v>305</v>
      </c>
      <c r="E82" s="34" t="s">
        <v>306</v>
      </c>
      <c r="F82" s="34" t="s">
        <v>161</v>
      </c>
      <c r="G82" s="34" t="s">
        <v>305</v>
      </c>
      <c r="H82" s="34" t="s">
        <v>0</v>
      </c>
      <c r="I82" s="34" t="s">
        <v>0</v>
      </c>
      <c r="J82" s="11"/>
      <c r="K82" s="35"/>
      <c r="L82" s="11"/>
      <c r="M82" s="34" t="s">
        <v>756</v>
      </c>
      <c r="N82" s="34" t="s">
        <v>757</v>
      </c>
      <c r="O82" s="11">
        <v>1</v>
      </c>
      <c r="P82" s="11">
        <v>1</v>
      </c>
      <c r="Q82" s="11">
        <v>1</v>
      </c>
      <c r="R82" s="34" t="s">
        <v>0</v>
      </c>
      <c r="S82" s="34" t="s">
        <v>0</v>
      </c>
      <c r="T82" s="11" t="s">
        <v>0</v>
      </c>
      <c r="U82" s="38"/>
      <c r="V82" s="11"/>
      <c r="W82" s="36"/>
      <c r="X82" s="34"/>
      <c r="Y82" s="36"/>
      <c r="Z82" s="39"/>
      <c r="AA82" s="36"/>
      <c r="AB82" s="37"/>
      <c r="AC82" s="37"/>
      <c r="AD82" s="39"/>
      <c r="AE82" s="39"/>
      <c r="AF82" s="36"/>
      <c r="AG82" s="36"/>
      <c r="AH82" s="36"/>
      <c r="AI82" s="36"/>
      <c r="AJ82" s="36"/>
      <c r="AK82" s="36"/>
      <c r="AL82" s="83">
        <v>33638</v>
      </c>
      <c r="AM82" s="83">
        <v>28592.3</v>
      </c>
      <c r="AN82" s="83">
        <v>5045.7</v>
      </c>
    </row>
    <row r="83" spans="1:40" ht="100.05" customHeight="1" x14ac:dyDescent="0.25">
      <c r="A83" s="34" t="s">
        <v>307</v>
      </c>
      <c r="B83" s="34" t="s">
        <v>308</v>
      </c>
      <c r="C83" s="14" t="s">
        <v>820</v>
      </c>
      <c r="D83" s="16" t="s">
        <v>309</v>
      </c>
      <c r="E83" s="34" t="s">
        <v>310</v>
      </c>
      <c r="F83" s="34" t="s">
        <v>37</v>
      </c>
      <c r="G83" s="34" t="s">
        <v>309</v>
      </c>
      <c r="H83" s="34"/>
      <c r="I83" s="34"/>
      <c r="J83" s="11"/>
      <c r="K83" s="35"/>
      <c r="L83" s="11"/>
      <c r="M83" s="34" t="s">
        <v>0</v>
      </c>
      <c r="N83" s="34" t="s">
        <v>0</v>
      </c>
      <c r="O83" s="11"/>
      <c r="P83" s="11"/>
      <c r="Q83" s="11"/>
      <c r="R83" s="34" t="s">
        <v>758</v>
      </c>
      <c r="S83" s="34" t="s">
        <v>759</v>
      </c>
      <c r="T83" s="11">
        <v>1</v>
      </c>
      <c r="U83" s="11">
        <v>0</v>
      </c>
      <c r="V83" s="11">
        <v>0</v>
      </c>
      <c r="W83" s="36" t="s">
        <v>0</v>
      </c>
      <c r="X83" s="34" t="s">
        <v>0</v>
      </c>
      <c r="Y83" s="36"/>
      <c r="Z83" s="39"/>
      <c r="AA83" s="36"/>
      <c r="AB83" s="37"/>
      <c r="AC83" s="37"/>
      <c r="AD83" s="39"/>
      <c r="AE83" s="39"/>
      <c r="AF83" s="36"/>
      <c r="AG83" s="36"/>
      <c r="AH83" s="36"/>
      <c r="AI83" s="36"/>
      <c r="AJ83" s="36"/>
      <c r="AK83" s="36"/>
      <c r="AL83" s="83">
        <v>160836.24</v>
      </c>
      <c r="AM83" s="83">
        <v>136710.79999999999</v>
      </c>
      <c r="AN83" s="83">
        <v>24125.439999999999</v>
      </c>
    </row>
    <row r="84" spans="1:40" ht="100.05" customHeight="1" x14ac:dyDescent="0.25">
      <c r="A84" s="34" t="s">
        <v>311</v>
      </c>
      <c r="B84" s="34" t="s">
        <v>312</v>
      </c>
      <c r="C84" s="14" t="s">
        <v>43</v>
      </c>
      <c r="D84" s="16" t="s">
        <v>313</v>
      </c>
      <c r="E84" s="34" t="s">
        <v>314</v>
      </c>
      <c r="F84" s="34" t="s">
        <v>161</v>
      </c>
      <c r="G84" s="34" t="s">
        <v>313</v>
      </c>
      <c r="H84" s="34" t="s">
        <v>0</v>
      </c>
      <c r="I84" s="34" t="s">
        <v>0</v>
      </c>
      <c r="J84" s="11" t="s">
        <v>0</v>
      </c>
      <c r="K84" s="35"/>
      <c r="L84" s="11"/>
      <c r="M84" s="34" t="s">
        <v>756</v>
      </c>
      <c r="N84" s="34" t="s">
        <v>757</v>
      </c>
      <c r="O84" s="11">
        <v>1</v>
      </c>
      <c r="P84" s="11">
        <v>1</v>
      </c>
      <c r="Q84" s="11">
        <v>1</v>
      </c>
      <c r="R84" s="34" t="s">
        <v>0</v>
      </c>
      <c r="S84" s="34" t="s">
        <v>0</v>
      </c>
      <c r="T84" s="11" t="s">
        <v>0</v>
      </c>
      <c r="U84" s="38"/>
      <c r="V84" s="11"/>
      <c r="W84" s="36"/>
      <c r="X84" s="34"/>
      <c r="Y84" s="36"/>
      <c r="Z84" s="39"/>
      <c r="AA84" s="36"/>
      <c r="AB84" s="37"/>
      <c r="AC84" s="37"/>
      <c r="AD84" s="39"/>
      <c r="AE84" s="39"/>
      <c r="AF84" s="36"/>
      <c r="AG84" s="36"/>
      <c r="AH84" s="36"/>
      <c r="AI84" s="36"/>
      <c r="AJ84" s="36"/>
      <c r="AK84" s="36"/>
      <c r="AL84" s="83">
        <v>17000</v>
      </c>
      <c r="AM84" s="83">
        <v>14450</v>
      </c>
      <c r="AN84" s="83">
        <v>2550</v>
      </c>
    </row>
    <row r="85" spans="1:40" ht="100.05" customHeight="1" x14ac:dyDescent="0.25">
      <c r="A85" s="34" t="s">
        <v>315</v>
      </c>
      <c r="B85" s="34" t="s">
        <v>316</v>
      </c>
      <c r="C85" s="14" t="s">
        <v>820</v>
      </c>
      <c r="D85" s="16">
        <v>1225</v>
      </c>
      <c r="E85" s="34" t="s">
        <v>317</v>
      </c>
      <c r="F85" s="34" t="s">
        <v>37</v>
      </c>
      <c r="G85" s="34" t="s">
        <v>24</v>
      </c>
      <c r="H85" s="34" t="s">
        <v>754</v>
      </c>
      <c r="I85" s="34" t="s">
        <v>755</v>
      </c>
      <c r="J85" s="11">
        <v>1</v>
      </c>
      <c r="K85" s="35">
        <v>0</v>
      </c>
      <c r="L85" s="11">
        <v>0</v>
      </c>
      <c r="M85" s="34" t="s">
        <v>0</v>
      </c>
      <c r="N85" s="34" t="s">
        <v>0</v>
      </c>
      <c r="O85" s="34"/>
      <c r="P85" s="37"/>
      <c r="Q85" s="11"/>
      <c r="R85" s="34"/>
      <c r="S85" s="34"/>
      <c r="T85" s="11"/>
      <c r="U85" s="38"/>
      <c r="V85" s="11"/>
      <c r="W85" s="36"/>
      <c r="X85" s="34"/>
      <c r="Y85" s="36"/>
      <c r="Z85" s="39"/>
      <c r="AA85" s="36"/>
      <c r="AB85" s="37"/>
      <c r="AC85" s="37"/>
      <c r="AD85" s="39"/>
      <c r="AE85" s="39"/>
      <c r="AF85" s="36"/>
      <c r="AG85" s="36"/>
      <c r="AH85" s="36"/>
      <c r="AI85" s="36"/>
      <c r="AJ85" s="36"/>
      <c r="AK85" s="36"/>
      <c r="AL85" s="83">
        <v>290000</v>
      </c>
      <c r="AM85" s="83">
        <v>246500</v>
      </c>
      <c r="AN85" s="83">
        <v>43500</v>
      </c>
    </row>
    <row r="86" spans="1:40" ht="100.05" customHeight="1" x14ac:dyDescent="0.25">
      <c r="A86" s="34" t="s">
        <v>318</v>
      </c>
      <c r="B86" s="34" t="s">
        <v>319</v>
      </c>
      <c r="C86" s="14"/>
      <c r="D86" s="16">
        <v>1226</v>
      </c>
      <c r="E86" s="34" t="s">
        <v>819</v>
      </c>
      <c r="F86" s="34" t="s">
        <v>37</v>
      </c>
      <c r="G86" s="34" t="s">
        <v>24</v>
      </c>
      <c r="H86" s="34" t="s">
        <v>754</v>
      </c>
      <c r="I86" s="34" t="s">
        <v>755</v>
      </c>
      <c r="J86" s="11">
        <v>1</v>
      </c>
      <c r="K86" s="35">
        <v>0</v>
      </c>
      <c r="L86" s="11">
        <v>0</v>
      </c>
      <c r="M86" s="34" t="s">
        <v>0</v>
      </c>
      <c r="N86" s="34" t="s">
        <v>0</v>
      </c>
      <c r="O86" s="34"/>
      <c r="P86" s="37"/>
      <c r="Q86" s="11"/>
      <c r="R86" s="34"/>
      <c r="S86" s="34"/>
      <c r="T86" s="11"/>
      <c r="U86" s="38"/>
      <c r="V86" s="11"/>
      <c r="W86" s="36"/>
      <c r="X86" s="34"/>
      <c r="Y86" s="36"/>
      <c r="Z86" s="39"/>
      <c r="AA86" s="36"/>
      <c r="AB86" s="37"/>
      <c r="AC86" s="37"/>
      <c r="AD86" s="39"/>
      <c r="AE86" s="39"/>
      <c r="AF86" s="36"/>
      <c r="AG86" s="36"/>
      <c r="AH86" s="36"/>
      <c r="AI86" s="36"/>
      <c r="AJ86" s="36"/>
      <c r="AK86" s="36"/>
      <c r="AL86" s="83">
        <v>250000</v>
      </c>
      <c r="AM86" s="83">
        <v>212500</v>
      </c>
      <c r="AN86" s="83">
        <v>37500</v>
      </c>
    </row>
    <row r="87" spans="1:40" ht="82.2" customHeight="1" x14ac:dyDescent="0.25">
      <c r="A87" s="12" t="s">
        <v>320</v>
      </c>
      <c r="B87" s="12" t="s">
        <v>24</v>
      </c>
      <c r="C87" s="13"/>
      <c r="D87" s="13">
        <v>0</v>
      </c>
      <c r="E87" s="12" t="s">
        <v>321</v>
      </c>
      <c r="F87" s="12" t="s">
        <v>0</v>
      </c>
      <c r="G87" s="12" t="s">
        <v>24</v>
      </c>
      <c r="H87" s="12" t="s">
        <v>760</v>
      </c>
      <c r="I87" s="12" t="s">
        <v>761</v>
      </c>
      <c r="J87" s="59">
        <f>SUM(J88:J92)</f>
        <v>4.0549999999999997</v>
      </c>
      <c r="K87" s="59">
        <f t="shared" ref="K87:Q87" si="20">SUM(K88:K92)</f>
        <v>4.05</v>
      </c>
      <c r="L87" s="59">
        <f t="shared" si="20"/>
        <v>3.3899999999999997</v>
      </c>
      <c r="M87" s="59" t="s">
        <v>762</v>
      </c>
      <c r="N87" s="59" t="s">
        <v>763</v>
      </c>
      <c r="O87" s="60">
        <f t="shared" si="20"/>
        <v>0.66</v>
      </c>
      <c r="P87" s="60">
        <f t="shared" si="20"/>
        <v>0.66</v>
      </c>
      <c r="Q87" s="60">
        <f t="shared" si="20"/>
        <v>0</v>
      </c>
      <c r="R87" s="59"/>
      <c r="S87" s="12"/>
      <c r="T87" s="33"/>
      <c r="U87" s="33"/>
      <c r="V87" s="33"/>
      <c r="W87" s="33"/>
      <c r="X87" s="12"/>
      <c r="Y87" s="33"/>
      <c r="Z87" s="33"/>
      <c r="AA87" s="33"/>
      <c r="AB87" s="12"/>
      <c r="AC87" s="12"/>
      <c r="AD87" s="33"/>
      <c r="AE87" s="33"/>
      <c r="AF87" s="33"/>
      <c r="AG87" s="33"/>
      <c r="AH87" s="33"/>
      <c r="AI87" s="33"/>
      <c r="AJ87" s="33"/>
      <c r="AK87" s="33"/>
      <c r="AL87" s="83">
        <v>620036.4</v>
      </c>
      <c r="AM87" s="83">
        <v>438665.33</v>
      </c>
      <c r="AN87" s="83">
        <v>181371.07</v>
      </c>
    </row>
    <row r="88" spans="1:40" ht="100.05" customHeight="1" x14ac:dyDescent="0.25">
      <c r="A88" s="34" t="s">
        <v>322</v>
      </c>
      <c r="B88" s="34" t="s">
        <v>323</v>
      </c>
      <c r="C88" s="14" t="s">
        <v>38</v>
      </c>
      <c r="D88" s="16" t="s">
        <v>324</v>
      </c>
      <c r="E88" s="34" t="s">
        <v>325</v>
      </c>
      <c r="F88" s="34" t="s">
        <v>161</v>
      </c>
      <c r="G88" s="34" t="s">
        <v>324</v>
      </c>
      <c r="H88" s="34" t="s">
        <v>760</v>
      </c>
      <c r="I88" s="34" t="s">
        <v>761</v>
      </c>
      <c r="J88" s="87">
        <v>1.345</v>
      </c>
      <c r="K88" s="40">
        <v>1.34</v>
      </c>
      <c r="L88" s="40">
        <v>0.68</v>
      </c>
      <c r="M88" s="34" t="s">
        <v>0</v>
      </c>
      <c r="N88" s="34" t="s">
        <v>0</v>
      </c>
      <c r="O88" s="34" t="s">
        <v>0</v>
      </c>
      <c r="P88" s="37"/>
      <c r="Q88" s="11"/>
      <c r="R88" s="34"/>
      <c r="S88" s="34"/>
      <c r="T88" s="36"/>
      <c r="U88" s="39"/>
      <c r="V88" s="36"/>
      <c r="W88" s="36"/>
      <c r="X88" s="34"/>
      <c r="Y88" s="36"/>
      <c r="Z88" s="39"/>
      <c r="AA88" s="36"/>
      <c r="AB88" s="37"/>
      <c r="AC88" s="37"/>
      <c r="AD88" s="39"/>
      <c r="AE88" s="39"/>
      <c r="AF88" s="36"/>
      <c r="AG88" s="36"/>
      <c r="AH88" s="36"/>
      <c r="AI88" s="36"/>
      <c r="AJ88" s="36"/>
      <c r="AK88" s="36"/>
      <c r="AL88" s="83">
        <v>103306</v>
      </c>
      <c r="AM88" s="83">
        <v>87810</v>
      </c>
      <c r="AN88" s="83">
        <v>15496</v>
      </c>
    </row>
    <row r="89" spans="1:40" ht="100.05" customHeight="1" x14ac:dyDescent="0.25">
      <c r="A89" s="34" t="s">
        <v>326</v>
      </c>
      <c r="B89" s="34" t="s">
        <v>327</v>
      </c>
      <c r="C89" s="14" t="s">
        <v>43</v>
      </c>
      <c r="D89" s="16" t="s">
        <v>328</v>
      </c>
      <c r="E89" s="34" t="s">
        <v>329</v>
      </c>
      <c r="F89" s="34" t="s">
        <v>161</v>
      </c>
      <c r="G89" s="34" t="s">
        <v>328</v>
      </c>
      <c r="H89" s="34" t="s">
        <v>760</v>
      </c>
      <c r="I89" s="34" t="s">
        <v>761</v>
      </c>
      <c r="J89" s="40">
        <v>0.75</v>
      </c>
      <c r="K89" s="40">
        <v>0.75</v>
      </c>
      <c r="L89" s="11">
        <v>0.75</v>
      </c>
      <c r="M89" s="34" t="s">
        <v>0</v>
      </c>
      <c r="N89" s="34" t="s">
        <v>0</v>
      </c>
      <c r="O89" s="34" t="s">
        <v>0</v>
      </c>
      <c r="P89" s="37"/>
      <c r="Q89" s="11"/>
      <c r="R89" s="34"/>
      <c r="S89" s="34"/>
      <c r="T89" s="36"/>
      <c r="U89" s="39"/>
      <c r="V89" s="36"/>
      <c r="W89" s="36"/>
      <c r="X89" s="34"/>
      <c r="Y89" s="36"/>
      <c r="Z89" s="39"/>
      <c r="AA89" s="36"/>
      <c r="AB89" s="37"/>
      <c r="AC89" s="37"/>
      <c r="AD89" s="39"/>
      <c r="AE89" s="39"/>
      <c r="AF89" s="36"/>
      <c r="AG89" s="36"/>
      <c r="AH89" s="36"/>
      <c r="AI89" s="36"/>
      <c r="AJ89" s="36"/>
      <c r="AK89" s="36"/>
      <c r="AL89" s="83">
        <v>133670.07</v>
      </c>
      <c r="AM89" s="83">
        <v>113619.56</v>
      </c>
      <c r="AN89" s="83">
        <v>20050.509999999998</v>
      </c>
    </row>
    <row r="90" spans="1:40" ht="100.05" customHeight="1" x14ac:dyDescent="0.25">
      <c r="A90" s="34" t="s">
        <v>330</v>
      </c>
      <c r="B90" s="34" t="s">
        <v>331</v>
      </c>
      <c r="C90" s="14" t="s">
        <v>43</v>
      </c>
      <c r="D90" s="16" t="s">
        <v>332</v>
      </c>
      <c r="E90" s="34" t="s">
        <v>333</v>
      </c>
      <c r="F90" s="34" t="s">
        <v>161</v>
      </c>
      <c r="G90" s="34" t="s">
        <v>332</v>
      </c>
      <c r="H90" s="34" t="s">
        <v>760</v>
      </c>
      <c r="I90" s="34" t="s">
        <v>761</v>
      </c>
      <c r="J90" s="40">
        <v>1.1599999999999999</v>
      </c>
      <c r="K90" s="40">
        <v>1.1599999999999999</v>
      </c>
      <c r="L90" s="11">
        <v>1.1599999999999999</v>
      </c>
      <c r="M90" s="34" t="s">
        <v>0</v>
      </c>
      <c r="N90" s="34" t="s">
        <v>0</v>
      </c>
      <c r="O90" s="34" t="s">
        <v>0</v>
      </c>
      <c r="P90" s="37"/>
      <c r="Q90" s="11"/>
      <c r="R90" s="34"/>
      <c r="S90" s="34"/>
      <c r="T90" s="36"/>
      <c r="U90" s="39"/>
      <c r="V90" s="36"/>
      <c r="W90" s="36"/>
      <c r="X90" s="34"/>
      <c r="Y90" s="36"/>
      <c r="Z90" s="39"/>
      <c r="AA90" s="36"/>
      <c r="AB90" s="37"/>
      <c r="AC90" s="37"/>
      <c r="AD90" s="39"/>
      <c r="AE90" s="39"/>
      <c r="AF90" s="36"/>
      <c r="AG90" s="36"/>
      <c r="AH90" s="36"/>
      <c r="AI90" s="36"/>
      <c r="AJ90" s="36"/>
      <c r="AK90" s="36"/>
      <c r="AL90" s="83">
        <v>84948.28</v>
      </c>
      <c r="AM90" s="83">
        <v>66466.77</v>
      </c>
      <c r="AN90" s="83">
        <v>18481.510000000002</v>
      </c>
    </row>
    <row r="91" spans="1:40" ht="100.05" customHeight="1" x14ac:dyDescent="0.25">
      <c r="A91" s="34" t="s">
        <v>334</v>
      </c>
      <c r="B91" s="34" t="s">
        <v>335</v>
      </c>
      <c r="C91" s="14" t="s">
        <v>43</v>
      </c>
      <c r="D91" s="16" t="s">
        <v>336</v>
      </c>
      <c r="E91" s="34" t="s">
        <v>337</v>
      </c>
      <c r="F91" s="34" t="s">
        <v>37</v>
      </c>
      <c r="G91" s="34" t="s">
        <v>336</v>
      </c>
      <c r="H91" s="34" t="s">
        <v>760</v>
      </c>
      <c r="I91" s="34" t="s">
        <v>761</v>
      </c>
      <c r="J91" s="40">
        <v>0.8</v>
      </c>
      <c r="K91" s="40">
        <v>0.8</v>
      </c>
      <c r="L91" s="40">
        <v>0.8</v>
      </c>
      <c r="M91" s="34" t="s">
        <v>0</v>
      </c>
      <c r="N91" s="34" t="s">
        <v>0</v>
      </c>
      <c r="O91" s="34" t="s">
        <v>0</v>
      </c>
      <c r="P91" s="37"/>
      <c r="Q91" s="11"/>
      <c r="R91" s="34"/>
      <c r="S91" s="34"/>
      <c r="T91" s="36"/>
      <c r="U91" s="39"/>
      <c r="V91" s="36"/>
      <c r="W91" s="36"/>
      <c r="X91" s="34"/>
      <c r="Y91" s="36"/>
      <c r="Z91" s="39"/>
      <c r="AA91" s="36"/>
      <c r="AB91" s="37"/>
      <c r="AC91" s="37"/>
      <c r="AD91" s="39"/>
      <c r="AE91" s="39"/>
      <c r="AF91" s="36"/>
      <c r="AG91" s="36"/>
      <c r="AH91" s="36"/>
      <c r="AI91" s="36"/>
      <c r="AJ91" s="36"/>
      <c r="AK91" s="36"/>
      <c r="AL91" s="83">
        <v>98949.56</v>
      </c>
      <c r="AM91" s="83">
        <v>84107.13</v>
      </c>
      <c r="AN91" s="83">
        <v>14842.43</v>
      </c>
    </row>
    <row r="92" spans="1:40" ht="100.05" customHeight="1" x14ac:dyDescent="0.25">
      <c r="A92" s="34" t="s">
        <v>338</v>
      </c>
      <c r="B92" s="34" t="s">
        <v>339</v>
      </c>
      <c r="C92" s="14" t="s">
        <v>38</v>
      </c>
      <c r="D92" s="16" t="s">
        <v>340</v>
      </c>
      <c r="E92" s="34" t="s">
        <v>341</v>
      </c>
      <c r="F92" s="34" t="s">
        <v>37</v>
      </c>
      <c r="G92" s="34" t="s">
        <v>340</v>
      </c>
      <c r="H92" s="34" t="s">
        <v>0</v>
      </c>
      <c r="I92" s="34" t="s">
        <v>0</v>
      </c>
      <c r="J92" s="34"/>
      <c r="K92" s="37"/>
      <c r="L92" s="11"/>
      <c r="M92" s="34" t="s">
        <v>762</v>
      </c>
      <c r="N92" s="34" t="s">
        <v>763</v>
      </c>
      <c r="O92" s="11">
        <v>0.66</v>
      </c>
      <c r="P92" s="40">
        <v>0.66</v>
      </c>
      <c r="Q92" s="11">
        <v>0</v>
      </c>
      <c r="R92" s="34" t="s">
        <v>0</v>
      </c>
      <c r="S92" s="34" t="s">
        <v>0</v>
      </c>
      <c r="T92" s="36"/>
      <c r="U92" s="39"/>
      <c r="V92" s="36"/>
      <c r="W92" s="36"/>
      <c r="X92" s="34"/>
      <c r="Y92" s="36"/>
      <c r="Z92" s="39"/>
      <c r="AA92" s="36"/>
      <c r="AB92" s="37"/>
      <c r="AC92" s="37"/>
      <c r="AD92" s="39"/>
      <c r="AE92" s="39"/>
      <c r="AF92" s="36"/>
      <c r="AG92" s="36"/>
      <c r="AH92" s="36"/>
      <c r="AI92" s="36"/>
      <c r="AJ92" s="36"/>
      <c r="AK92" s="36"/>
      <c r="AL92" s="83">
        <v>199162.49000000002</v>
      </c>
      <c r="AM92" s="83">
        <v>86661.87</v>
      </c>
      <c r="AN92" s="83">
        <v>112500.62000000002</v>
      </c>
    </row>
    <row r="93" spans="1:40" ht="78.599999999999994" customHeight="1" x14ac:dyDescent="0.25">
      <c r="A93" s="12" t="s">
        <v>342</v>
      </c>
      <c r="B93" s="12" t="s">
        <v>24</v>
      </c>
      <c r="C93" s="13"/>
      <c r="D93" s="13">
        <v>0</v>
      </c>
      <c r="E93" s="12" t="s">
        <v>343</v>
      </c>
      <c r="F93" s="12" t="s">
        <v>0</v>
      </c>
      <c r="G93" s="12" t="s">
        <v>24</v>
      </c>
      <c r="H93" s="12" t="s">
        <v>764</v>
      </c>
      <c r="I93" s="12" t="s">
        <v>765</v>
      </c>
      <c r="J93" s="12">
        <f>SUM(J94:J100)</f>
        <v>3.59</v>
      </c>
      <c r="K93" s="12">
        <f t="shared" ref="K93:V93" si="21">SUM(K94:K100)</f>
        <v>3.59</v>
      </c>
      <c r="L93" s="12">
        <f t="shared" si="21"/>
        <v>0</v>
      </c>
      <c r="M93" s="12" t="s">
        <v>766</v>
      </c>
      <c r="N93" s="12" t="s">
        <v>767</v>
      </c>
      <c r="O93" s="12">
        <f t="shared" si="21"/>
        <v>16</v>
      </c>
      <c r="P93" s="12">
        <f t="shared" si="21"/>
        <v>16</v>
      </c>
      <c r="Q93" s="12">
        <f t="shared" si="21"/>
        <v>3</v>
      </c>
      <c r="R93" s="12" t="s">
        <v>768</v>
      </c>
      <c r="S93" s="12" t="s">
        <v>769</v>
      </c>
      <c r="T93" s="12">
        <f t="shared" si="21"/>
        <v>0.72</v>
      </c>
      <c r="U93" s="12">
        <f t="shared" si="21"/>
        <v>0.72</v>
      </c>
      <c r="V93" s="12">
        <f t="shared" si="21"/>
        <v>0.72</v>
      </c>
      <c r="W93" s="12"/>
      <c r="X93" s="12"/>
      <c r="Y93" s="33"/>
      <c r="Z93" s="33"/>
      <c r="AA93" s="33"/>
      <c r="AB93" s="12"/>
      <c r="AC93" s="12"/>
      <c r="AD93" s="33"/>
      <c r="AE93" s="33"/>
      <c r="AF93" s="33"/>
      <c r="AG93" s="33"/>
      <c r="AH93" s="33"/>
      <c r="AI93" s="33"/>
      <c r="AJ93" s="33"/>
      <c r="AK93" s="33"/>
      <c r="AL93" s="83">
        <v>5412518.8100000005</v>
      </c>
      <c r="AM93" s="83">
        <v>3101622.89</v>
      </c>
      <c r="AN93" s="83">
        <v>2310895.92</v>
      </c>
    </row>
    <row r="94" spans="1:40" ht="100.05" customHeight="1" x14ac:dyDescent="0.25">
      <c r="A94" s="34" t="s">
        <v>344</v>
      </c>
      <c r="B94" s="34" t="s">
        <v>345</v>
      </c>
      <c r="C94" s="14" t="s">
        <v>38</v>
      </c>
      <c r="D94" s="16" t="s">
        <v>346</v>
      </c>
      <c r="E94" s="34" t="s">
        <v>347</v>
      </c>
      <c r="F94" s="34" t="s">
        <v>161</v>
      </c>
      <c r="G94" s="34" t="s">
        <v>346</v>
      </c>
      <c r="H94" s="34" t="s">
        <v>764</v>
      </c>
      <c r="I94" s="34" t="s">
        <v>765</v>
      </c>
      <c r="J94" s="11">
        <v>0.78</v>
      </c>
      <c r="K94" s="40">
        <v>0.78</v>
      </c>
      <c r="L94" s="11">
        <v>0</v>
      </c>
      <c r="M94" s="34" t="s">
        <v>766</v>
      </c>
      <c r="N94" s="34" t="s">
        <v>767</v>
      </c>
      <c r="O94" s="35">
        <v>3</v>
      </c>
      <c r="P94" s="41">
        <v>3</v>
      </c>
      <c r="Q94" s="11">
        <v>0</v>
      </c>
      <c r="R94" s="34" t="s">
        <v>0</v>
      </c>
      <c r="S94" s="34" t="s">
        <v>0</v>
      </c>
      <c r="T94" s="39" t="s">
        <v>0</v>
      </c>
      <c r="U94" s="39"/>
      <c r="V94" s="11"/>
      <c r="W94" s="34"/>
      <c r="X94" s="34"/>
      <c r="Y94" s="36"/>
      <c r="Z94" s="39"/>
      <c r="AA94" s="36"/>
      <c r="AB94" s="37"/>
      <c r="AC94" s="37"/>
      <c r="AD94" s="39"/>
      <c r="AE94" s="39"/>
      <c r="AF94" s="36"/>
      <c r="AG94" s="36"/>
      <c r="AH94" s="36"/>
      <c r="AI94" s="36"/>
      <c r="AJ94" s="36"/>
      <c r="AK94" s="36"/>
      <c r="AL94" s="83">
        <v>835464</v>
      </c>
      <c r="AM94" s="83">
        <v>710144</v>
      </c>
      <c r="AN94" s="83">
        <v>125320</v>
      </c>
    </row>
    <row r="95" spans="1:40" ht="100.05" customHeight="1" x14ac:dyDescent="0.25">
      <c r="A95" s="34" t="s">
        <v>348</v>
      </c>
      <c r="B95" s="34" t="s">
        <v>349</v>
      </c>
      <c r="C95" s="14" t="s">
        <v>43</v>
      </c>
      <c r="D95" s="16" t="s">
        <v>350</v>
      </c>
      <c r="E95" s="34" t="s">
        <v>351</v>
      </c>
      <c r="F95" s="34" t="s">
        <v>161</v>
      </c>
      <c r="G95" s="34" t="s">
        <v>350</v>
      </c>
      <c r="H95" s="34" t="s">
        <v>0</v>
      </c>
      <c r="I95" s="34" t="s">
        <v>0</v>
      </c>
      <c r="J95" s="11" t="s">
        <v>0</v>
      </c>
      <c r="K95" s="40"/>
      <c r="L95" s="11"/>
      <c r="M95" s="34" t="s">
        <v>0</v>
      </c>
      <c r="N95" s="34" t="s">
        <v>0</v>
      </c>
      <c r="O95" s="35" t="s">
        <v>0</v>
      </c>
      <c r="P95" s="41"/>
      <c r="Q95" s="11"/>
      <c r="R95" s="34" t="s">
        <v>768</v>
      </c>
      <c r="S95" s="34" t="s">
        <v>769</v>
      </c>
      <c r="T95" s="39">
        <v>0.72</v>
      </c>
      <c r="U95" s="39">
        <v>0.72</v>
      </c>
      <c r="V95" s="11">
        <v>0.72</v>
      </c>
      <c r="W95" s="34" t="s">
        <v>0</v>
      </c>
      <c r="X95" s="34" t="s">
        <v>0</v>
      </c>
      <c r="Y95" s="36" t="s">
        <v>0</v>
      </c>
      <c r="Z95" s="39"/>
      <c r="AA95" s="36"/>
      <c r="AB95" s="37"/>
      <c r="AC95" s="37"/>
      <c r="AD95" s="39"/>
      <c r="AE95" s="39"/>
      <c r="AF95" s="36"/>
      <c r="AG95" s="36"/>
      <c r="AH95" s="36"/>
      <c r="AI95" s="36"/>
      <c r="AJ95" s="36"/>
      <c r="AK95" s="36"/>
      <c r="AL95" s="83">
        <v>879927.06</v>
      </c>
      <c r="AM95" s="83">
        <v>747938</v>
      </c>
      <c r="AN95" s="83">
        <v>131989.06</v>
      </c>
    </row>
    <row r="96" spans="1:40" ht="100.05" customHeight="1" x14ac:dyDescent="0.25">
      <c r="A96" s="34" t="s">
        <v>352</v>
      </c>
      <c r="B96" s="34" t="s">
        <v>353</v>
      </c>
      <c r="C96" s="14" t="s">
        <v>38</v>
      </c>
      <c r="D96" s="16" t="s">
        <v>354</v>
      </c>
      <c r="E96" s="34" t="s">
        <v>355</v>
      </c>
      <c r="F96" s="34" t="s">
        <v>37</v>
      </c>
      <c r="G96" s="34" t="s">
        <v>354</v>
      </c>
      <c r="H96" s="34" t="s">
        <v>0</v>
      </c>
      <c r="I96" s="34" t="s">
        <v>0</v>
      </c>
      <c r="J96" s="11" t="s">
        <v>0</v>
      </c>
      <c r="K96" s="40"/>
      <c r="L96" s="11"/>
      <c r="M96" s="34" t="s">
        <v>766</v>
      </c>
      <c r="N96" s="34" t="s">
        <v>767</v>
      </c>
      <c r="O96" s="35">
        <v>2</v>
      </c>
      <c r="P96" s="11">
        <v>2</v>
      </c>
      <c r="Q96" s="11">
        <v>1</v>
      </c>
      <c r="R96" s="34" t="s">
        <v>0</v>
      </c>
      <c r="S96" s="34" t="s">
        <v>0</v>
      </c>
      <c r="T96" s="39" t="s">
        <v>0</v>
      </c>
      <c r="U96" s="39"/>
      <c r="V96" s="11"/>
      <c r="W96" s="34"/>
      <c r="X96" s="34"/>
      <c r="Y96" s="36"/>
      <c r="Z96" s="39"/>
      <c r="AA96" s="36"/>
      <c r="AB96" s="37"/>
      <c r="AC96" s="37"/>
      <c r="AD96" s="39"/>
      <c r="AE96" s="39"/>
      <c r="AF96" s="36"/>
      <c r="AG96" s="36"/>
      <c r="AH96" s="36"/>
      <c r="AI96" s="36"/>
      <c r="AJ96" s="36"/>
      <c r="AK96" s="36"/>
      <c r="AL96" s="83">
        <v>1425137.7999999998</v>
      </c>
      <c r="AM96" s="83">
        <v>250299.89</v>
      </c>
      <c r="AN96" s="83">
        <v>1174837.9099999999</v>
      </c>
    </row>
    <row r="97" spans="1:40" ht="100.05" customHeight="1" x14ac:dyDescent="0.25">
      <c r="A97" s="34" t="s">
        <v>356</v>
      </c>
      <c r="B97" s="34" t="s">
        <v>357</v>
      </c>
      <c r="C97" s="14" t="s">
        <v>38</v>
      </c>
      <c r="D97" s="16" t="s">
        <v>358</v>
      </c>
      <c r="E97" s="34" t="s">
        <v>359</v>
      </c>
      <c r="F97" s="34" t="s">
        <v>37</v>
      </c>
      <c r="G97" s="34" t="s">
        <v>358</v>
      </c>
      <c r="H97" s="34" t="s">
        <v>0</v>
      </c>
      <c r="I97" s="34" t="s">
        <v>0</v>
      </c>
      <c r="J97" s="11" t="s">
        <v>0</v>
      </c>
      <c r="K97" s="40"/>
      <c r="L97" s="11"/>
      <c r="M97" s="34" t="s">
        <v>766</v>
      </c>
      <c r="N97" s="34" t="s">
        <v>767</v>
      </c>
      <c r="O97" s="35">
        <v>2</v>
      </c>
      <c r="P97" s="41">
        <v>2</v>
      </c>
      <c r="Q97" s="11">
        <v>2</v>
      </c>
      <c r="R97" s="34" t="s">
        <v>0</v>
      </c>
      <c r="S97" s="34" t="s">
        <v>0</v>
      </c>
      <c r="T97" s="39" t="s">
        <v>0</v>
      </c>
      <c r="U97" s="39"/>
      <c r="V97" s="11"/>
      <c r="W97" s="34"/>
      <c r="X97" s="34"/>
      <c r="Y97" s="36"/>
      <c r="Z97" s="39"/>
      <c r="AA97" s="36"/>
      <c r="AB97" s="37"/>
      <c r="AC97" s="37"/>
      <c r="AD97" s="39"/>
      <c r="AE97" s="39"/>
      <c r="AF97" s="36"/>
      <c r="AG97" s="36"/>
      <c r="AH97" s="36"/>
      <c r="AI97" s="36"/>
      <c r="AJ97" s="36"/>
      <c r="AK97" s="36"/>
      <c r="AL97" s="83">
        <v>274817.98</v>
      </c>
      <c r="AM97" s="83">
        <v>200844</v>
      </c>
      <c r="AN97" s="83">
        <v>73973.98</v>
      </c>
    </row>
    <row r="98" spans="1:40" ht="100.05" customHeight="1" x14ac:dyDescent="0.25">
      <c r="A98" s="34" t="s">
        <v>360</v>
      </c>
      <c r="B98" s="34" t="s">
        <v>361</v>
      </c>
      <c r="C98" s="14" t="s">
        <v>38</v>
      </c>
      <c r="D98" s="16" t="s">
        <v>362</v>
      </c>
      <c r="E98" s="34" t="s">
        <v>363</v>
      </c>
      <c r="F98" s="34" t="s">
        <v>161</v>
      </c>
      <c r="G98" s="34" t="s">
        <v>362</v>
      </c>
      <c r="H98" s="34" t="s">
        <v>764</v>
      </c>
      <c r="I98" s="34" t="s">
        <v>765</v>
      </c>
      <c r="J98" s="11">
        <v>0.62</v>
      </c>
      <c r="K98" s="40">
        <v>0.62</v>
      </c>
      <c r="L98" s="11">
        <v>0</v>
      </c>
      <c r="M98" s="34" t="s">
        <v>766</v>
      </c>
      <c r="N98" s="34" t="s">
        <v>767</v>
      </c>
      <c r="O98" s="35">
        <v>3</v>
      </c>
      <c r="P98" s="41">
        <v>3</v>
      </c>
      <c r="Q98" s="11">
        <v>0</v>
      </c>
      <c r="R98" s="34" t="s">
        <v>0</v>
      </c>
      <c r="S98" s="34" t="s">
        <v>0</v>
      </c>
      <c r="T98" s="39" t="s">
        <v>0</v>
      </c>
      <c r="U98" s="39"/>
      <c r="V98" s="11"/>
      <c r="W98" s="34"/>
      <c r="X98" s="34"/>
      <c r="Y98" s="36"/>
      <c r="Z98" s="39"/>
      <c r="AA98" s="36"/>
      <c r="AB98" s="37"/>
      <c r="AC98" s="37"/>
      <c r="AD98" s="39"/>
      <c r="AE98" s="39"/>
      <c r="AF98" s="36"/>
      <c r="AG98" s="36"/>
      <c r="AH98" s="36"/>
      <c r="AI98" s="36"/>
      <c r="AJ98" s="36"/>
      <c r="AK98" s="36"/>
      <c r="AL98" s="83">
        <v>916566.48</v>
      </c>
      <c r="AM98" s="83">
        <v>346184.1</v>
      </c>
      <c r="AN98" s="83">
        <v>570382.38</v>
      </c>
    </row>
    <row r="99" spans="1:40" ht="100.05" customHeight="1" x14ac:dyDescent="0.25">
      <c r="A99" s="34" t="s">
        <v>364</v>
      </c>
      <c r="B99" s="34" t="s">
        <v>365</v>
      </c>
      <c r="C99" s="14" t="s">
        <v>38</v>
      </c>
      <c r="D99" s="16" t="s">
        <v>366</v>
      </c>
      <c r="E99" s="34" t="s">
        <v>367</v>
      </c>
      <c r="F99" s="34" t="s">
        <v>161</v>
      </c>
      <c r="G99" s="34" t="s">
        <v>366</v>
      </c>
      <c r="H99" s="34" t="s">
        <v>764</v>
      </c>
      <c r="I99" s="34" t="s">
        <v>765</v>
      </c>
      <c r="J99" s="11">
        <v>2.19</v>
      </c>
      <c r="K99" s="40">
        <v>2.19</v>
      </c>
      <c r="L99" s="11">
        <v>0</v>
      </c>
      <c r="M99" s="34" t="s">
        <v>766</v>
      </c>
      <c r="N99" s="34" t="s">
        <v>767</v>
      </c>
      <c r="O99" s="35">
        <v>5</v>
      </c>
      <c r="P99" s="41">
        <v>5</v>
      </c>
      <c r="Q99" s="11">
        <v>0</v>
      </c>
      <c r="R99" s="34" t="s">
        <v>0</v>
      </c>
      <c r="S99" s="34" t="s">
        <v>0</v>
      </c>
      <c r="T99" s="39" t="s">
        <v>0</v>
      </c>
      <c r="U99" s="39"/>
      <c r="V99" s="11"/>
      <c r="W99" s="34"/>
      <c r="X99" s="34"/>
      <c r="Y99" s="36"/>
      <c r="Z99" s="39"/>
      <c r="AA99" s="36"/>
      <c r="AB99" s="37"/>
      <c r="AC99" s="37"/>
      <c r="AD99" s="39"/>
      <c r="AE99" s="39"/>
      <c r="AF99" s="36"/>
      <c r="AG99" s="36"/>
      <c r="AH99" s="36"/>
      <c r="AI99" s="36"/>
      <c r="AJ99" s="36"/>
      <c r="AK99" s="36"/>
      <c r="AL99" s="83">
        <v>759934</v>
      </c>
      <c r="AM99" s="83">
        <v>645944</v>
      </c>
      <c r="AN99" s="83">
        <v>113990</v>
      </c>
    </row>
    <row r="100" spans="1:40" ht="100.05" customHeight="1" x14ac:dyDescent="0.25">
      <c r="A100" s="34" t="s">
        <v>368</v>
      </c>
      <c r="B100" s="34" t="s">
        <v>369</v>
      </c>
      <c r="C100" s="14" t="s">
        <v>38</v>
      </c>
      <c r="D100" s="16" t="s">
        <v>370</v>
      </c>
      <c r="E100" s="34" t="s">
        <v>371</v>
      </c>
      <c r="F100" s="34" t="s">
        <v>37</v>
      </c>
      <c r="G100" s="34" t="s">
        <v>370</v>
      </c>
      <c r="H100" s="34" t="s">
        <v>0</v>
      </c>
      <c r="I100" s="34" t="s">
        <v>0</v>
      </c>
      <c r="J100" s="11" t="s">
        <v>0</v>
      </c>
      <c r="K100" s="37"/>
      <c r="L100" s="11"/>
      <c r="M100" s="34" t="s">
        <v>766</v>
      </c>
      <c r="N100" s="34" t="s">
        <v>767</v>
      </c>
      <c r="O100" s="35">
        <v>1</v>
      </c>
      <c r="P100" s="41">
        <v>1</v>
      </c>
      <c r="Q100" s="11">
        <v>0</v>
      </c>
      <c r="R100" s="34" t="s">
        <v>0</v>
      </c>
      <c r="S100" s="34" t="s">
        <v>0</v>
      </c>
      <c r="T100" s="39" t="s">
        <v>0</v>
      </c>
      <c r="U100" s="39"/>
      <c r="V100" s="11"/>
      <c r="W100" s="34"/>
      <c r="X100" s="34"/>
      <c r="Y100" s="36"/>
      <c r="Z100" s="39"/>
      <c r="AA100" s="36"/>
      <c r="AB100" s="37"/>
      <c r="AC100" s="37"/>
      <c r="AD100" s="39"/>
      <c r="AE100" s="39"/>
      <c r="AF100" s="36"/>
      <c r="AG100" s="36"/>
      <c r="AH100" s="36"/>
      <c r="AI100" s="36"/>
      <c r="AJ100" s="36"/>
      <c r="AK100" s="36"/>
      <c r="AL100" s="83">
        <v>320671.49</v>
      </c>
      <c r="AM100" s="83">
        <v>200268.9</v>
      </c>
      <c r="AN100" s="83">
        <v>120402.59</v>
      </c>
    </row>
    <row r="101" spans="1:40" ht="100.05" customHeight="1" x14ac:dyDescent="0.25">
      <c r="A101" s="12" t="s">
        <v>372</v>
      </c>
      <c r="B101" s="12" t="s">
        <v>24</v>
      </c>
      <c r="C101" s="13"/>
      <c r="D101" s="13">
        <v>0</v>
      </c>
      <c r="E101" s="12" t="s">
        <v>373</v>
      </c>
      <c r="F101" s="12" t="s">
        <v>0</v>
      </c>
      <c r="G101" s="12" t="s">
        <v>24</v>
      </c>
      <c r="H101" s="12"/>
      <c r="I101" s="12"/>
      <c r="J101" s="12"/>
      <c r="K101" s="12"/>
      <c r="L101" s="12"/>
      <c r="M101" s="12"/>
      <c r="N101" s="12"/>
      <c r="O101" s="12"/>
      <c r="P101" s="15"/>
      <c r="Q101" s="19"/>
      <c r="R101" s="12"/>
      <c r="S101" s="12"/>
      <c r="T101" s="12"/>
      <c r="U101" s="12"/>
      <c r="V101" s="12"/>
      <c r="W101" s="12"/>
      <c r="X101" s="12"/>
      <c r="Y101" s="33"/>
      <c r="Z101" s="33"/>
      <c r="AA101" s="33"/>
      <c r="AB101" s="12"/>
      <c r="AC101" s="12"/>
      <c r="AD101" s="33"/>
      <c r="AE101" s="33"/>
      <c r="AF101" s="33"/>
      <c r="AG101" s="33"/>
      <c r="AH101" s="33"/>
      <c r="AI101" s="33"/>
      <c r="AJ101" s="33"/>
      <c r="AK101" s="33"/>
      <c r="AL101" s="83">
        <v>11503009.80882353</v>
      </c>
      <c r="AM101" s="83">
        <v>9707275.0844117645</v>
      </c>
      <c r="AN101" s="83">
        <v>1795734.7244117646</v>
      </c>
    </row>
    <row r="102" spans="1:40" ht="100.05" customHeight="1" x14ac:dyDescent="0.25">
      <c r="A102" s="12" t="s">
        <v>374</v>
      </c>
      <c r="B102" s="12" t="s">
        <v>24</v>
      </c>
      <c r="C102" s="13"/>
      <c r="D102" s="13">
        <v>0</v>
      </c>
      <c r="E102" s="12" t="s">
        <v>375</v>
      </c>
      <c r="F102" s="12" t="s">
        <v>0</v>
      </c>
      <c r="G102" s="12" t="s">
        <v>24</v>
      </c>
      <c r="H102" s="12"/>
      <c r="I102" s="12"/>
      <c r="J102" s="12"/>
      <c r="K102" s="12"/>
      <c r="L102" s="12"/>
      <c r="M102" s="12"/>
      <c r="N102" s="12"/>
      <c r="O102" s="12"/>
      <c r="P102" s="15"/>
      <c r="Q102" s="19"/>
      <c r="R102" s="12"/>
      <c r="S102" s="12"/>
      <c r="T102" s="12"/>
      <c r="U102" s="12"/>
      <c r="V102" s="12"/>
      <c r="W102" s="12"/>
      <c r="X102" s="12"/>
      <c r="Y102" s="33"/>
      <c r="Z102" s="33"/>
      <c r="AA102" s="33"/>
      <c r="AB102" s="12"/>
      <c r="AC102" s="12"/>
      <c r="AD102" s="33"/>
      <c r="AE102" s="33"/>
      <c r="AF102" s="33"/>
      <c r="AG102" s="33"/>
      <c r="AH102" s="33"/>
      <c r="AI102" s="33"/>
      <c r="AJ102" s="33"/>
      <c r="AK102" s="33"/>
      <c r="AL102" s="83">
        <v>11503009.80882353</v>
      </c>
      <c r="AM102" s="83">
        <v>9707275.0844117645</v>
      </c>
      <c r="AN102" s="83">
        <v>1795734.7244117646</v>
      </c>
    </row>
    <row r="103" spans="1:40" ht="137.4" customHeight="1" x14ac:dyDescent="0.25">
      <c r="A103" s="12" t="s">
        <v>376</v>
      </c>
      <c r="B103" s="12" t="s">
        <v>24</v>
      </c>
      <c r="C103" s="13"/>
      <c r="D103" s="13">
        <v>0</v>
      </c>
      <c r="E103" s="12" t="s">
        <v>377</v>
      </c>
      <c r="F103" s="12" t="s">
        <v>0</v>
      </c>
      <c r="G103" s="12" t="s">
        <v>24</v>
      </c>
      <c r="H103" s="12"/>
      <c r="I103" s="12"/>
      <c r="J103" s="12"/>
      <c r="K103" s="12"/>
      <c r="L103" s="12"/>
      <c r="M103" s="12"/>
      <c r="N103" s="12"/>
      <c r="O103" s="12"/>
      <c r="P103" s="15"/>
      <c r="Q103" s="19"/>
      <c r="R103" s="12"/>
      <c r="S103" s="12"/>
      <c r="T103" s="12"/>
      <c r="U103" s="12"/>
      <c r="V103" s="12"/>
      <c r="W103" s="12"/>
      <c r="X103" s="12"/>
      <c r="Y103" s="33"/>
      <c r="Z103" s="33"/>
      <c r="AA103" s="33"/>
      <c r="AB103" s="12"/>
      <c r="AC103" s="12"/>
      <c r="AD103" s="33"/>
      <c r="AE103" s="33"/>
      <c r="AF103" s="33"/>
      <c r="AG103" s="33"/>
      <c r="AH103" s="33"/>
      <c r="AI103" s="33"/>
      <c r="AJ103" s="33"/>
      <c r="AK103" s="33"/>
      <c r="AL103" s="83">
        <v>4770362.2299999995</v>
      </c>
      <c r="AM103" s="83">
        <v>3962340.8</v>
      </c>
      <c r="AN103" s="83">
        <v>808021.43</v>
      </c>
    </row>
    <row r="104" spans="1:40" ht="70.2" customHeight="1" x14ac:dyDescent="0.25">
      <c r="A104" s="12" t="s">
        <v>378</v>
      </c>
      <c r="B104" s="12" t="s">
        <v>24</v>
      </c>
      <c r="C104" s="13"/>
      <c r="D104" s="13">
        <v>0</v>
      </c>
      <c r="E104" s="12" t="s">
        <v>379</v>
      </c>
      <c r="F104" s="12" t="s">
        <v>0</v>
      </c>
      <c r="G104" s="12" t="s">
        <v>24</v>
      </c>
      <c r="H104" s="12" t="s">
        <v>770</v>
      </c>
      <c r="I104" s="12" t="s">
        <v>771</v>
      </c>
      <c r="J104" s="61">
        <f>SUM(J105:J109)</f>
        <v>8</v>
      </c>
      <c r="K104" s="61">
        <f t="shared" ref="K104:Q104" si="22">SUM(K105:K109)</f>
        <v>8</v>
      </c>
      <c r="L104" s="61">
        <f t="shared" si="22"/>
        <v>6</v>
      </c>
      <c r="M104" s="61" t="s">
        <v>772</v>
      </c>
      <c r="N104" s="61" t="s">
        <v>773</v>
      </c>
      <c r="O104" s="61">
        <f t="shared" si="22"/>
        <v>3271</v>
      </c>
      <c r="P104" s="61">
        <f t="shared" si="22"/>
        <v>3050</v>
      </c>
      <c r="Q104" s="61">
        <f t="shared" si="22"/>
        <v>2491</v>
      </c>
      <c r="R104" s="61"/>
      <c r="S104" s="12"/>
      <c r="T104" s="12"/>
      <c r="U104" s="12"/>
      <c r="V104" s="12"/>
      <c r="W104" s="12"/>
      <c r="X104" s="12"/>
      <c r="Y104" s="33"/>
      <c r="Z104" s="33"/>
      <c r="AA104" s="33"/>
      <c r="AB104" s="12"/>
      <c r="AC104" s="12"/>
      <c r="AD104" s="33"/>
      <c r="AE104" s="33"/>
      <c r="AF104" s="33"/>
      <c r="AG104" s="33"/>
      <c r="AH104" s="33"/>
      <c r="AI104" s="33"/>
      <c r="AJ104" s="33"/>
      <c r="AK104" s="33"/>
      <c r="AL104" s="83">
        <v>1339061.9000000001</v>
      </c>
      <c r="AM104" s="83">
        <v>1238631</v>
      </c>
      <c r="AN104" s="83">
        <v>100430.9</v>
      </c>
    </row>
    <row r="105" spans="1:40" ht="100.05" customHeight="1" x14ac:dyDescent="0.25">
      <c r="A105" s="34" t="s">
        <v>380</v>
      </c>
      <c r="B105" s="34" t="s">
        <v>381</v>
      </c>
      <c r="C105" s="14" t="s">
        <v>38</v>
      </c>
      <c r="D105" s="16" t="s">
        <v>382</v>
      </c>
      <c r="E105" s="34" t="s">
        <v>383</v>
      </c>
      <c r="F105" s="34" t="s">
        <v>37</v>
      </c>
      <c r="G105" s="34" t="s">
        <v>382</v>
      </c>
      <c r="H105" s="34" t="s">
        <v>770</v>
      </c>
      <c r="I105" s="34" t="s">
        <v>771</v>
      </c>
      <c r="J105" s="41">
        <v>1</v>
      </c>
      <c r="K105" s="41">
        <v>1</v>
      </c>
      <c r="L105" s="11">
        <v>0</v>
      </c>
      <c r="M105" s="34" t="s">
        <v>772</v>
      </c>
      <c r="N105" s="34" t="s">
        <v>773</v>
      </c>
      <c r="O105" s="35">
        <v>180</v>
      </c>
      <c r="P105" s="35">
        <v>180</v>
      </c>
      <c r="Q105" s="35">
        <v>0</v>
      </c>
      <c r="R105" s="34" t="s">
        <v>0</v>
      </c>
      <c r="S105" s="34" t="s">
        <v>0</v>
      </c>
      <c r="T105" s="36"/>
      <c r="U105" s="39"/>
      <c r="V105" s="36"/>
      <c r="W105" s="34"/>
      <c r="X105" s="34"/>
      <c r="Y105" s="36"/>
      <c r="Z105" s="39"/>
      <c r="AA105" s="36"/>
      <c r="AB105" s="37"/>
      <c r="AC105" s="37"/>
      <c r="AD105" s="39"/>
      <c r="AE105" s="39"/>
      <c r="AF105" s="36"/>
      <c r="AG105" s="36"/>
      <c r="AH105" s="36"/>
      <c r="AI105" s="36"/>
      <c r="AJ105" s="36"/>
      <c r="AK105" s="36"/>
      <c r="AL105" s="83">
        <v>220453</v>
      </c>
      <c r="AM105" s="83">
        <v>203919</v>
      </c>
      <c r="AN105" s="83">
        <v>16534</v>
      </c>
    </row>
    <row r="106" spans="1:40" ht="100.05" customHeight="1" x14ac:dyDescent="0.25">
      <c r="A106" s="34" t="s">
        <v>384</v>
      </c>
      <c r="B106" s="34" t="s">
        <v>385</v>
      </c>
      <c r="C106" s="14" t="s">
        <v>43</v>
      </c>
      <c r="D106" s="16" t="s">
        <v>386</v>
      </c>
      <c r="E106" s="34" t="s">
        <v>387</v>
      </c>
      <c r="F106" s="34" t="s">
        <v>37</v>
      </c>
      <c r="G106" s="34" t="s">
        <v>386</v>
      </c>
      <c r="H106" s="34" t="s">
        <v>770</v>
      </c>
      <c r="I106" s="34" t="s">
        <v>771</v>
      </c>
      <c r="J106" s="41">
        <v>2</v>
      </c>
      <c r="K106" s="41">
        <v>2</v>
      </c>
      <c r="L106" s="11">
        <v>2</v>
      </c>
      <c r="M106" s="34" t="s">
        <v>772</v>
      </c>
      <c r="N106" s="34" t="s">
        <v>773</v>
      </c>
      <c r="O106" s="35">
        <v>600</v>
      </c>
      <c r="P106" s="35">
        <v>600</v>
      </c>
      <c r="Q106" s="35">
        <v>600</v>
      </c>
      <c r="R106" s="34" t="s">
        <v>0</v>
      </c>
      <c r="S106" s="34" t="s">
        <v>0</v>
      </c>
      <c r="T106" s="36"/>
      <c r="U106" s="39"/>
      <c r="V106" s="36"/>
      <c r="W106" s="34"/>
      <c r="X106" s="34"/>
      <c r="Y106" s="36"/>
      <c r="Z106" s="39"/>
      <c r="AA106" s="36"/>
      <c r="AB106" s="37"/>
      <c r="AC106" s="37"/>
      <c r="AD106" s="39"/>
      <c r="AE106" s="39"/>
      <c r="AF106" s="36"/>
      <c r="AG106" s="36"/>
      <c r="AH106" s="36"/>
      <c r="AI106" s="36"/>
      <c r="AJ106" s="36"/>
      <c r="AK106" s="36"/>
      <c r="AL106" s="83">
        <v>101939.56</v>
      </c>
      <c r="AM106" s="83">
        <v>94294.080000000002</v>
      </c>
      <c r="AN106" s="83">
        <v>7645.4800000000005</v>
      </c>
    </row>
    <row r="107" spans="1:40" ht="100.05" customHeight="1" x14ac:dyDescent="0.25">
      <c r="A107" s="34" t="s">
        <v>388</v>
      </c>
      <c r="B107" s="34" t="s">
        <v>389</v>
      </c>
      <c r="C107" s="14" t="s">
        <v>38</v>
      </c>
      <c r="D107" s="16" t="s">
        <v>390</v>
      </c>
      <c r="E107" s="34" t="s">
        <v>391</v>
      </c>
      <c r="F107" s="34" t="s">
        <v>37</v>
      </c>
      <c r="G107" s="34" t="s">
        <v>390</v>
      </c>
      <c r="H107" s="34" t="s">
        <v>770</v>
      </c>
      <c r="I107" s="34" t="s">
        <v>771</v>
      </c>
      <c r="J107" s="41">
        <v>1</v>
      </c>
      <c r="K107" s="41">
        <v>1</v>
      </c>
      <c r="L107" s="11">
        <v>0</v>
      </c>
      <c r="M107" s="34" t="s">
        <v>772</v>
      </c>
      <c r="N107" s="34" t="s">
        <v>773</v>
      </c>
      <c r="O107" s="35">
        <v>600</v>
      </c>
      <c r="P107" s="35">
        <v>600</v>
      </c>
      <c r="Q107" s="35">
        <v>0</v>
      </c>
      <c r="R107" s="34" t="s">
        <v>0</v>
      </c>
      <c r="S107" s="34" t="s">
        <v>0</v>
      </c>
      <c r="T107" s="36"/>
      <c r="U107" s="39"/>
      <c r="V107" s="36"/>
      <c r="W107" s="34"/>
      <c r="X107" s="34"/>
      <c r="Y107" s="36"/>
      <c r="Z107" s="39"/>
      <c r="AA107" s="36"/>
      <c r="AB107" s="37"/>
      <c r="AC107" s="37"/>
      <c r="AD107" s="39"/>
      <c r="AE107" s="39"/>
      <c r="AF107" s="36"/>
      <c r="AG107" s="36"/>
      <c r="AH107" s="36"/>
      <c r="AI107" s="36"/>
      <c r="AJ107" s="36"/>
      <c r="AK107" s="36"/>
      <c r="AL107" s="83">
        <v>657021</v>
      </c>
      <c r="AM107" s="83">
        <v>607744</v>
      </c>
      <c r="AN107" s="83">
        <v>49277</v>
      </c>
    </row>
    <row r="108" spans="1:40" ht="100.05" customHeight="1" x14ac:dyDescent="0.25">
      <c r="A108" s="34" t="s">
        <v>392</v>
      </c>
      <c r="B108" s="34" t="s">
        <v>393</v>
      </c>
      <c r="C108" s="14" t="s">
        <v>43</v>
      </c>
      <c r="D108" s="16" t="s">
        <v>394</v>
      </c>
      <c r="E108" s="34" t="s">
        <v>395</v>
      </c>
      <c r="F108" s="34" t="s">
        <v>37</v>
      </c>
      <c r="G108" s="34" t="s">
        <v>394</v>
      </c>
      <c r="H108" s="34" t="s">
        <v>770</v>
      </c>
      <c r="I108" s="34" t="s">
        <v>771</v>
      </c>
      <c r="J108" s="41">
        <v>1</v>
      </c>
      <c r="K108" s="41">
        <v>1</v>
      </c>
      <c r="L108" s="11">
        <v>1</v>
      </c>
      <c r="M108" s="34" t="s">
        <v>772</v>
      </c>
      <c r="N108" s="34" t="s">
        <v>773</v>
      </c>
      <c r="O108" s="35">
        <v>745</v>
      </c>
      <c r="P108" s="35">
        <v>650</v>
      </c>
      <c r="Q108" s="35">
        <v>745</v>
      </c>
      <c r="R108" s="34" t="s">
        <v>0</v>
      </c>
      <c r="S108" s="34" t="s">
        <v>0</v>
      </c>
      <c r="T108" s="36"/>
      <c r="U108" s="39"/>
      <c r="V108" s="36"/>
      <c r="W108" s="34"/>
      <c r="X108" s="34"/>
      <c r="Y108" s="36"/>
      <c r="Z108" s="39"/>
      <c r="AA108" s="36"/>
      <c r="AB108" s="37"/>
      <c r="AC108" s="37"/>
      <c r="AD108" s="39"/>
      <c r="AE108" s="39"/>
      <c r="AF108" s="36"/>
      <c r="AG108" s="36"/>
      <c r="AH108" s="36"/>
      <c r="AI108" s="36"/>
      <c r="AJ108" s="36"/>
      <c r="AK108" s="36"/>
      <c r="AL108" s="83">
        <v>163871.53</v>
      </c>
      <c r="AM108" s="83">
        <v>151580.94</v>
      </c>
      <c r="AN108" s="83">
        <v>12290.590000000002</v>
      </c>
    </row>
    <row r="109" spans="1:40" ht="100.05" customHeight="1" x14ac:dyDescent="0.25">
      <c r="A109" s="34" t="s">
        <v>396</v>
      </c>
      <c r="B109" s="34" t="s">
        <v>397</v>
      </c>
      <c r="C109" s="14" t="s">
        <v>43</v>
      </c>
      <c r="D109" s="16" t="s">
        <v>398</v>
      </c>
      <c r="E109" s="34" t="s">
        <v>399</v>
      </c>
      <c r="F109" s="34" t="s">
        <v>37</v>
      </c>
      <c r="G109" s="34" t="s">
        <v>398</v>
      </c>
      <c r="H109" s="34" t="s">
        <v>770</v>
      </c>
      <c r="I109" s="34" t="s">
        <v>771</v>
      </c>
      <c r="J109" s="41">
        <v>3</v>
      </c>
      <c r="K109" s="41">
        <v>3</v>
      </c>
      <c r="L109" s="11">
        <v>3</v>
      </c>
      <c r="M109" s="34" t="s">
        <v>772</v>
      </c>
      <c r="N109" s="34" t="s">
        <v>773</v>
      </c>
      <c r="O109" s="35">
        <v>1146</v>
      </c>
      <c r="P109" s="35">
        <v>1020</v>
      </c>
      <c r="Q109" s="35">
        <v>1146</v>
      </c>
      <c r="R109" s="34" t="s">
        <v>0</v>
      </c>
      <c r="S109" s="34" t="s">
        <v>0</v>
      </c>
      <c r="T109" s="36"/>
      <c r="U109" s="39"/>
      <c r="V109" s="36"/>
      <c r="W109" s="34"/>
      <c r="X109" s="34"/>
      <c r="Y109" s="36"/>
      <c r="Z109" s="39"/>
      <c r="AA109" s="36"/>
      <c r="AB109" s="37"/>
      <c r="AC109" s="37"/>
      <c r="AD109" s="39"/>
      <c r="AE109" s="39"/>
      <c r="AF109" s="36"/>
      <c r="AG109" s="36"/>
      <c r="AH109" s="36"/>
      <c r="AI109" s="36"/>
      <c r="AJ109" s="36"/>
      <c r="AK109" s="36"/>
      <c r="AL109" s="83">
        <v>195776.80999999997</v>
      </c>
      <c r="AM109" s="83">
        <v>181092.97999999998</v>
      </c>
      <c r="AN109" s="83">
        <v>14683.83</v>
      </c>
    </row>
    <row r="110" spans="1:40" ht="78.599999999999994" customHeight="1" x14ac:dyDescent="0.25">
      <c r="A110" s="12" t="s">
        <v>400</v>
      </c>
      <c r="B110" s="12" t="s">
        <v>24</v>
      </c>
      <c r="C110" s="13"/>
      <c r="D110" s="13">
        <v>0</v>
      </c>
      <c r="E110" s="12" t="s">
        <v>401</v>
      </c>
      <c r="F110" s="12" t="s">
        <v>0</v>
      </c>
      <c r="G110" s="12" t="s">
        <v>24</v>
      </c>
      <c r="H110" s="12" t="s">
        <v>774</v>
      </c>
      <c r="I110" s="12" t="s">
        <v>775</v>
      </c>
      <c r="J110" s="61">
        <f>SUM(J111:J115)</f>
        <v>5</v>
      </c>
      <c r="K110" s="61">
        <f t="shared" ref="K110:Q110" si="23">SUM(K111:K115)</f>
        <v>5</v>
      </c>
      <c r="L110" s="61">
        <f t="shared" si="23"/>
        <v>3</v>
      </c>
      <c r="M110" s="61" t="s">
        <v>772</v>
      </c>
      <c r="N110" s="61" t="s">
        <v>773</v>
      </c>
      <c r="O110" s="61">
        <f t="shared" si="23"/>
        <v>2156</v>
      </c>
      <c r="P110" s="61">
        <f t="shared" si="23"/>
        <v>2044</v>
      </c>
      <c r="Q110" s="61">
        <f t="shared" si="23"/>
        <v>1592</v>
      </c>
      <c r="R110" s="61"/>
      <c r="S110" s="12"/>
      <c r="T110" s="33"/>
      <c r="U110" s="33"/>
      <c r="V110" s="33"/>
      <c r="W110" s="12"/>
      <c r="X110" s="12"/>
      <c r="Y110" s="33"/>
      <c r="Z110" s="33"/>
      <c r="AA110" s="33"/>
      <c r="AB110" s="12"/>
      <c r="AC110" s="12"/>
      <c r="AD110" s="33"/>
      <c r="AE110" s="33"/>
      <c r="AF110" s="33"/>
      <c r="AG110" s="33"/>
      <c r="AH110" s="33"/>
      <c r="AI110" s="33"/>
      <c r="AJ110" s="33"/>
      <c r="AK110" s="33"/>
      <c r="AL110" s="83">
        <v>1972278.5599999998</v>
      </c>
      <c r="AM110" s="83">
        <v>1484658.8</v>
      </c>
      <c r="AN110" s="83">
        <v>487619.76</v>
      </c>
    </row>
    <row r="111" spans="1:40" ht="100.05" customHeight="1" x14ac:dyDescent="0.25">
      <c r="A111" s="34" t="s">
        <v>402</v>
      </c>
      <c r="B111" s="34" t="s">
        <v>403</v>
      </c>
      <c r="C111" s="14" t="s">
        <v>38</v>
      </c>
      <c r="D111" s="16" t="s">
        <v>404</v>
      </c>
      <c r="E111" s="34" t="s">
        <v>405</v>
      </c>
      <c r="F111" s="34" t="s">
        <v>37</v>
      </c>
      <c r="G111" s="34" t="s">
        <v>404</v>
      </c>
      <c r="H111" s="34" t="s">
        <v>774</v>
      </c>
      <c r="I111" s="34" t="s">
        <v>775</v>
      </c>
      <c r="J111" s="41">
        <v>1</v>
      </c>
      <c r="K111" s="41">
        <v>1</v>
      </c>
      <c r="L111" s="11">
        <v>0</v>
      </c>
      <c r="M111" s="34" t="s">
        <v>772</v>
      </c>
      <c r="N111" s="34" t="s">
        <v>773</v>
      </c>
      <c r="O111" s="41">
        <v>180</v>
      </c>
      <c r="P111" s="41">
        <v>180</v>
      </c>
      <c r="Q111" s="35">
        <v>0</v>
      </c>
      <c r="R111" s="34" t="s">
        <v>0</v>
      </c>
      <c r="S111" s="34" t="s">
        <v>0</v>
      </c>
      <c r="T111" s="36"/>
      <c r="U111" s="39"/>
      <c r="V111" s="36"/>
      <c r="W111" s="34"/>
      <c r="X111" s="34"/>
      <c r="Y111" s="36"/>
      <c r="Z111" s="39"/>
      <c r="AA111" s="36"/>
      <c r="AB111" s="37"/>
      <c r="AC111" s="37"/>
      <c r="AD111" s="39"/>
      <c r="AE111" s="39"/>
      <c r="AF111" s="36"/>
      <c r="AG111" s="36"/>
      <c r="AH111" s="36"/>
      <c r="AI111" s="36"/>
      <c r="AJ111" s="36"/>
      <c r="AK111" s="36"/>
      <c r="AL111" s="83">
        <v>437551</v>
      </c>
      <c r="AM111" s="83">
        <v>371918</v>
      </c>
      <c r="AN111" s="83">
        <v>65633</v>
      </c>
    </row>
    <row r="112" spans="1:40" ht="100.05" customHeight="1" x14ac:dyDescent="0.25">
      <c r="A112" s="34" t="s">
        <v>406</v>
      </c>
      <c r="B112" s="34" t="s">
        <v>407</v>
      </c>
      <c r="C112" s="14" t="s">
        <v>38</v>
      </c>
      <c r="D112" s="16" t="s">
        <v>408</v>
      </c>
      <c r="E112" s="34" t="s">
        <v>409</v>
      </c>
      <c r="F112" s="34" t="s">
        <v>37</v>
      </c>
      <c r="G112" s="34" t="s">
        <v>408</v>
      </c>
      <c r="H112" s="34" t="s">
        <v>774</v>
      </c>
      <c r="I112" s="34" t="s">
        <v>775</v>
      </c>
      <c r="J112" s="41">
        <v>1</v>
      </c>
      <c r="K112" s="41">
        <v>1</v>
      </c>
      <c r="L112" s="11">
        <v>0</v>
      </c>
      <c r="M112" s="34" t="s">
        <v>772</v>
      </c>
      <c r="N112" s="34" t="s">
        <v>773</v>
      </c>
      <c r="O112" s="41">
        <v>384</v>
      </c>
      <c r="P112" s="41">
        <v>384</v>
      </c>
      <c r="Q112" s="35">
        <v>0</v>
      </c>
      <c r="R112" s="34" t="s">
        <v>0</v>
      </c>
      <c r="S112" s="34" t="s">
        <v>0</v>
      </c>
      <c r="T112" s="36"/>
      <c r="U112" s="39"/>
      <c r="V112" s="36"/>
      <c r="W112" s="34"/>
      <c r="X112" s="34"/>
      <c r="Y112" s="36"/>
      <c r="Z112" s="39"/>
      <c r="AA112" s="36"/>
      <c r="AB112" s="37"/>
      <c r="AC112" s="37"/>
      <c r="AD112" s="39"/>
      <c r="AE112" s="39"/>
      <c r="AF112" s="36"/>
      <c r="AG112" s="36"/>
      <c r="AH112" s="36"/>
      <c r="AI112" s="36"/>
      <c r="AJ112" s="36"/>
      <c r="AK112" s="36"/>
      <c r="AL112" s="83">
        <v>856424.88</v>
      </c>
      <c r="AM112" s="83">
        <v>536611</v>
      </c>
      <c r="AN112" s="83">
        <v>319813.88</v>
      </c>
    </row>
    <row r="113" spans="1:40" ht="100.05" customHeight="1" x14ac:dyDescent="0.25">
      <c r="A113" s="34" t="s">
        <v>410</v>
      </c>
      <c r="B113" s="34" t="s">
        <v>411</v>
      </c>
      <c r="C113" s="14" t="s">
        <v>43</v>
      </c>
      <c r="D113" s="16" t="s">
        <v>412</v>
      </c>
      <c r="E113" s="34" t="s">
        <v>413</v>
      </c>
      <c r="F113" s="34" t="s">
        <v>37</v>
      </c>
      <c r="G113" s="34" t="s">
        <v>412</v>
      </c>
      <c r="H113" s="34" t="s">
        <v>774</v>
      </c>
      <c r="I113" s="34" t="s">
        <v>775</v>
      </c>
      <c r="J113" s="41">
        <v>1</v>
      </c>
      <c r="K113" s="41">
        <v>1</v>
      </c>
      <c r="L113" s="35">
        <v>1</v>
      </c>
      <c r="M113" s="34" t="s">
        <v>772</v>
      </c>
      <c r="N113" s="34" t="s">
        <v>773</v>
      </c>
      <c r="O113" s="41">
        <v>615</v>
      </c>
      <c r="P113" s="35">
        <v>600</v>
      </c>
      <c r="Q113" s="35">
        <v>615</v>
      </c>
      <c r="R113" s="34" t="s">
        <v>0</v>
      </c>
      <c r="S113" s="34" t="s">
        <v>0</v>
      </c>
      <c r="T113" s="36"/>
      <c r="U113" s="39"/>
      <c r="V113" s="36"/>
      <c r="W113" s="34"/>
      <c r="X113" s="34"/>
      <c r="Y113" s="36"/>
      <c r="Z113" s="39"/>
      <c r="AA113" s="36"/>
      <c r="AB113" s="37"/>
      <c r="AC113" s="37"/>
      <c r="AD113" s="39"/>
      <c r="AE113" s="39"/>
      <c r="AF113" s="36"/>
      <c r="AG113" s="36"/>
      <c r="AH113" s="36"/>
      <c r="AI113" s="36"/>
      <c r="AJ113" s="36"/>
      <c r="AK113" s="36"/>
      <c r="AL113" s="83">
        <v>397378</v>
      </c>
      <c r="AM113" s="83">
        <v>337771</v>
      </c>
      <c r="AN113" s="83">
        <v>59607</v>
      </c>
    </row>
    <row r="114" spans="1:40" ht="100.05" customHeight="1" x14ac:dyDescent="0.25">
      <c r="A114" s="34" t="s">
        <v>414</v>
      </c>
      <c r="B114" s="34" t="s">
        <v>415</v>
      </c>
      <c r="C114" s="14" t="s">
        <v>43</v>
      </c>
      <c r="D114" s="16" t="s">
        <v>416</v>
      </c>
      <c r="E114" s="34" t="s">
        <v>417</v>
      </c>
      <c r="F114" s="34" t="s">
        <v>37</v>
      </c>
      <c r="G114" s="34" t="s">
        <v>416</v>
      </c>
      <c r="H114" s="34" t="s">
        <v>774</v>
      </c>
      <c r="I114" s="34" t="s">
        <v>775</v>
      </c>
      <c r="J114" s="41">
        <v>1</v>
      </c>
      <c r="K114" s="41">
        <v>1</v>
      </c>
      <c r="L114" s="35">
        <v>1</v>
      </c>
      <c r="M114" s="34" t="s">
        <v>772</v>
      </c>
      <c r="N114" s="34" t="s">
        <v>773</v>
      </c>
      <c r="O114" s="41">
        <v>477</v>
      </c>
      <c r="P114" s="35">
        <v>380</v>
      </c>
      <c r="Q114" s="35">
        <v>477</v>
      </c>
      <c r="R114" s="34" t="s">
        <v>0</v>
      </c>
      <c r="S114" s="34" t="s">
        <v>0</v>
      </c>
      <c r="T114" s="36"/>
      <c r="U114" s="39"/>
      <c r="V114" s="36"/>
      <c r="W114" s="34"/>
      <c r="X114" s="34"/>
      <c r="Y114" s="36"/>
      <c r="Z114" s="39"/>
      <c r="AA114" s="36"/>
      <c r="AB114" s="37"/>
      <c r="AC114" s="37"/>
      <c r="AD114" s="39"/>
      <c r="AE114" s="39"/>
      <c r="AF114" s="36"/>
      <c r="AG114" s="36"/>
      <c r="AH114" s="36"/>
      <c r="AI114" s="36"/>
      <c r="AJ114" s="36"/>
      <c r="AK114" s="36"/>
      <c r="AL114" s="83">
        <v>145110.69</v>
      </c>
      <c r="AM114" s="83">
        <v>122917.81000000001</v>
      </c>
      <c r="AN114" s="83">
        <v>22192.880000000001</v>
      </c>
    </row>
    <row r="115" spans="1:40" ht="100.05" customHeight="1" x14ac:dyDescent="0.25">
      <c r="A115" s="34" t="s">
        <v>418</v>
      </c>
      <c r="B115" s="34" t="s">
        <v>419</v>
      </c>
      <c r="C115" s="14" t="s">
        <v>43</v>
      </c>
      <c r="D115" s="16" t="s">
        <v>420</v>
      </c>
      <c r="E115" s="34" t="s">
        <v>421</v>
      </c>
      <c r="F115" s="34" t="s">
        <v>37</v>
      </c>
      <c r="G115" s="34" t="s">
        <v>420</v>
      </c>
      <c r="H115" s="34" t="s">
        <v>774</v>
      </c>
      <c r="I115" s="34" t="s">
        <v>775</v>
      </c>
      <c r="J115" s="41">
        <v>1</v>
      </c>
      <c r="K115" s="41">
        <v>1</v>
      </c>
      <c r="L115" s="11">
        <v>1</v>
      </c>
      <c r="M115" s="34" t="s">
        <v>772</v>
      </c>
      <c r="N115" s="34" t="s">
        <v>773</v>
      </c>
      <c r="O115" s="41">
        <v>500</v>
      </c>
      <c r="P115" s="35">
        <v>500</v>
      </c>
      <c r="Q115" s="35">
        <v>500</v>
      </c>
      <c r="R115" s="34" t="s">
        <v>0</v>
      </c>
      <c r="S115" s="34" t="s">
        <v>0</v>
      </c>
      <c r="T115" s="36"/>
      <c r="U115" s="39"/>
      <c r="V115" s="36"/>
      <c r="W115" s="34"/>
      <c r="X115" s="34"/>
      <c r="Y115" s="36"/>
      <c r="Z115" s="39"/>
      <c r="AA115" s="36"/>
      <c r="AB115" s="37"/>
      <c r="AC115" s="37"/>
      <c r="AD115" s="39"/>
      <c r="AE115" s="39"/>
      <c r="AF115" s="36"/>
      <c r="AG115" s="36"/>
      <c r="AH115" s="36"/>
      <c r="AI115" s="36"/>
      <c r="AJ115" s="36"/>
      <c r="AK115" s="36"/>
      <c r="AL115" s="83">
        <v>135813.99000000002</v>
      </c>
      <c r="AM115" s="83">
        <v>115440.99000000002</v>
      </c>
      <c r="AN115" s="83">
        <v>20373</v>
      </c>
    </row>
    <row r="116" spans="1:40" ht="173.4" customHeight="1" x14ac:dyDescent="0.25">
      <c r="A116" s="12" t="s">
        <v>423</v>
      </c>
      <c r="B116" s="12" t="s">
        <v>24</v>
      </c>
      <c r="C116" s="13"/>
      <c r="D116" s="13">
        <v>0</v>
      </c>
      <c r="E116" s="12" t="s">
        <v>424</v>
      </c>
      <c r="F116" s="12" t="s">
        <v>0</v>
      </c>
      <c r="G116" s="12" t="s">
        <v>24</v>
      </c>
      <c r="H116" s="12" t="s">
        <v>776</v>
      </c>
      <c r="I116" s="12" t="s">
        <v>777</v>
      </c>
      <c r="J116" s="61">
        <f>SUM(J117:J121)</f>
        <v>7</v>
      </c>
      <c r="K116" s="61">
        <f t="shared" ref="K116:AF116" si="24">SUM(K117:K121)</f>
        <v>7</v>
      </c>
      <c r="L116" s="61">
        <f t="shared" si="24"/>
        <v>0</v>
      </c>
      <c r="M116" s="61" t="s">
        <v>772</v>
      </c>
      <c r="N116" s="61" t="s">
        <v>773</v>
      </c>
      <c r="O116" s="61">
        <f t="shared" si="24"/>
        <v>902</v>
      </c>
      <c r="P116" s="61">
        <f t="shared" si="24"/>
        <v>902</v>
      </c>
      <c r="Q116" s="61">
        <f t="shared" si="24"/>
        <v>0</v>
      </c>
      <c r="R116" s="61" t="s">
        <v>778</v>
      </c>
      <c r="S116" s="61" t="s">
        <v>779</v>
      </c>
      <c r="T116" s="61">
        <f t="shared" si="24"/>
        <v>18</v>
      </c>
      <c r="U116" s="61">
        <f t="shared" si="24"/>
        <v>18</v>
      </c>
      <c r="V116" s="61">
        <f t="shared" si="24"/>
        <v>0</v>
      </c>
      <c r="W116" s="61" t="s">
        <v>780</v>
      </c>
      <c r="X116" s="61" t="s">
        <v>781</v>
      </c>
      <c r="Y116" s="61">
        <f t="shared" si="24"/>
        <v>141</v>
      </c>
      <c r="Z116" s="61">
        <f t="shared" si="24"/>
        <v>141</v>
      </c>
      <c r="AA116" s="61">
        <f t="shared" si="24"/>
        <v>0</v>
      </c>
      <c r="AB116" s="61" t="s">
        <v>816</v>
      </c>
      <c r="AC116" s="61" t="s">
        <v>817</v>
      </c>
      <c r="AD116" s="61">
        <f t="shared" si="24"/>
        <v>205</v>
      </c>
      <c r="AE116" s="61">
        <f t="shared" si="24"/>
        <v>205</v>
      </c>
      <c r="AF116" s="61">
        <f t="shared" si="24"/>
        <v>0</v>
      </c>
      <c r="AG116" s="61"/>
      <c r="AH116" s="33"/>
      <c r="AI116" s="33"/>
      <c r="AJ116" s="33"/>
      <c r="AK116" s="33"/>
      <c r="AL116" s="83">
        <v>1459021.7699999998</v>
      </c>
      <c r="AM116" s="83">
        <v>1239051</v>
      </c>
      <c r="AN116" s="83">
        <v>219970.77</v>
      </c>
    </row>
    <row r="117" spans="1:40" ht="147" customHeight="1" x14ac:dyDescent="0.25">
      <c r="A117" s="34" t="s">
        <v>425</v>
      </c>
      <c r="B117" s="34" t="s">
        <v>426</v>
      </c>
      <c r="C117" s="14" t="s">
        <v>38</v>
      </c>
      <c r="D117" s="16" t="s">
        <v>427</v>
      </c>
      <c r="E117" s="34" t="s">
        <v>428</v>
      </c>
      <c r="F117" s="34" t="s">
        <v>37</v>
      </c>
      <c r="G117" s="34" t="s">
        <v>427</v>
      </c>
      <c r="H117" s="34" t="s">
        <v>776</v>
      </c>
      <c r="I117" s="34" t="s">
        <v>777</v>
      </c>
      <c r="J117" s="41">
        <v>1</v>
      </c>
      <c r="K117" s="41">
        <v>1</v>
      </c>
      <c r="L117" s="11">
        <v>0</v>
      </c>
      <c r="M117" s="34" t="s">
        <v>772</v>
      </c>
      <c r="N117" s="34" t="s">
        <v>773</v>
      </c>
      <c r="O117" s="41">
        <v>205</v>
      </c>
      <c r="P117" s="41">
        <v>205</v>
      </c>
      <c r="Q117" s="35">
        <v>0</v>
      </c>
      <c r="R117" s="34" t="s">
        <v>778</v>
      </c>
      <c r="S117" s="34" t="s">
        <v>779</v>
      </c>
      <c r="T117" s="41">
        <v>3</v>
      </c>
      <c r="U117" s="41">
        <v>3</v>
      </c>
      <c r="V117" s="35">
        <v>0</v>
      </c>
      <c r="W117" s="34" t="s">
        <v>780</v>
      </c>
      <c r="X117" s="34" t="s">
        <v>781</v>
      </c>
      <c r="Y117" s="41">
        <v>35</v>
      </c>
      <c r="Z117" s="41">
        <v>35</v>
      </c>
      <c r="AA117" s="35">
        <v>0</v>
      </c>
      <c r="AB117" s="37" t="s">
        <v>816</v>
      </c>
      <c r="AC117" s="37" t="s">
        <v>817</v>
      </c>
      <c r="AD117" s="35">
        <v>20</v>
      </c>
      <c r="AE117" s="35">
        <v>20</v>
      </c>
      <c r="AF117" s="11">
        <v>0</v>
      </c>
      <c r="AG117" s="36"/>
      <c r="AH117" s="36"/>
      <c r="AI117" s="36"/>
      <c r="AJ117" s="36"/>
      <c r="AK117" s="36"/>
      <c r="AL117" s="83">
        <v>370000</v>
      </c>
      <c r="AM117" s="83">
        <v>312658</v>
      </c>
      <c r="AN117" s="83">
        <v>57342</v>
      </c>
    </row>
    <row r="118" spans="1:40" ht="131.4" customHeight="1" x14ac:dyDescent="0.25">
      <c r="A118" s="34" t="s">
        <v>429</v>
      </c>
      <c r="B118" s="34" t="s">
        <v>430</v>
      </c>
      <c r="C118" s="14" t="s">
        <v>38</v>
      </c>
      <c r="D118" s="16" t="s">
        <v>431</v>
      </c>
      <c r="E118" s="34" t="s">
        <v>432</v>
      </c>
      <c r="F118" s="34" t="s">
        <v>37</v>
      </c>
      <c r="G118" s="34" t="s">
        <v>431</v>
      </c>
      <c r="H118" s="34" t="s">
        <v>776</v>
      </c>
      <c r="I118" s="34" t="s">
        <v>777</v>
      </c>
      <c r="J118" s="41">
        <v>3</v>
      </c>
      <c r="K118" s="41">
        <v>3</v>
      </c>
      <c r="L118" s="11">
        <v>0</v>
      </c>
      <c r="M118" s="34" t="s">
        <v>772</v>
      </c>
      <c r="N118" s="34" t="s">
        <v>773</v>
      </c>
      <c r="O118" s="41">
        <v>220</v>
      </c>
      <c r="P118" s="41">
        <v>220</v>
      </c>
      <c r="Q118" s="35">
        <v>0</v>
      </c>
      <c r="R118" s="34" t="s">
        <v>778</v>
      </c>
      <c r="S118" s="34" t="s">
        <v>779</v>
      </c>
      <c r="T118" s="41">
        <v>6</v>
      </c>
      <c r="U118" s="41">
        <v>6</v>
      </c>
      <c r="V118" s="35">
        <v>0</v>
      </c>
      <c r="W118" s="34" t="s">
        <v>780</v>
      </c>
      <c r="X118" s="34" t="s">
        <v>781</v>
      </c>
      <c r="Y118" s="41">
        <v>60</v>
      </c>
      <c r="Z118" s="41">
        <v>60</v>
      </c>
      <c r="AA118" s="35">
        <v>0</v>
      </c>
      <c r="AB118" s="37" t="s">
        <v>816</v>
      </c>
      <c r="AC118" s="37" t="s">
        <v>817</v>
      </c>
      <c r="AD118" s="35">
        <v>60</v>
      </c>
      <c r="AE118" s="35">
        <v>60</v>
      </c>
      <c r="AF118" s="11">
        <v>0</v>
      </c>
      <c r="AG118" s="36"/>
      <c r="AH118" s="36"/>
      <c r="AI118" s="36"/>
      <c r="AJ118" s="36"/>
      <c r="AK118" s="36"/>
      <c r="AL118" s="83">
        <v>597456.88</v>
      </c>
      <c r="AM118" s="83">
        <v>537595</v>
      </c>
      <c r="AN118" s="83">
        <v>59861.88</v>
      </c>
    </row>
    <row r="119" spans="1:40" ht="129.6" customHeight="1" x14ac:dyDescent="0.25">
      <c r="A119" s="34" t="s">
        <v>433</v>
      </c>
      <c r="B119" s="34" t="s">
        <v>434</v>
      </c>
      <c r="C119" s="14" t="s">
        <v>38</v>
      </c>
      <c r="D119" s="16" t="s">
        <v>435</v>
      </c>
      <c r="E119" s="34" t="s">
        <v>436</v>
      </c>
      <c r="F119" s="34" t="s">
        <v>37</v>
      </c>
      <c r="G119" s="34" t="s">
        <v>435</v>
      </c>
      <c r="H119" s="34" t="s">
        <v>776</v>
      </c>
      <c r="I119" s="34" t="s">
        <v>777</v>
      </c>
      <c r="J119" s="41">
        <v>1</v>
      </c>
      <c r="K119" s="41">
        <v>1</v>
      </c>
      <c r="L119" s="11">
        <v>0</v>
      </c>
      <c r="M119" s="34" t="s">
        <v>772</v>
      </c>
      <c r="N119" s="34" t="s">
        <v>773</v>
      </c>
      <c r="O119" s="41">
        <v>221</v>
      </c>
      <c r="P119" s="41">
        <v>221</v>
      </c>
      <c r="Q119" s="35">
        <v>0</v>
      </c>
      <c r="R119" s="34" t="s">
        <v>778</v>
      </c>
      <c r="S119" s="34" t="s">
        <v>779</v>
      </c>
      <c r="T119" s="41">
        <v>3</v>
      </c>
      <c r="U119" s="41">
        <v>3</v>
      </c>
      <c r="V119" s="35">
        <v>0</v>
      </c>
      <c r="W119" s="34" t="s">
        <v>780</v>
      </c>
      <c r="X119" s="34" t="s">
        <v>781</v>
      </c>
      <c r="Y119" s="41">
        <v>20</v>
      </c>
      <c r="Z119" s="41">
        <v>20</v>
      </c>
      <c r="AA119" s="35">
        <v>0</v>
      </c>
      <c r="AB119" s="37" t="s">
        <v>816</v>
      </c>
      <c r="AC119" s="37" t="s">
        <v>817</v>
      </c>
      <c r="AD119" s="35">
        <v>40</v>
      </c>
      <c r="AE119" s="35">
        <v>40</v>
      </c>
      <c r="AF119" s="11">
        <v>0</v>
      </c>
      <c r="AG119" s="36"/>
      <c r="AH119" s="36"/>
      <c r="AI119" s="36"/>
      <c r="AJ119" s="36"/>
      <c r="AK119" s="36"/>
      <c r="AL119" s="83">
        <v>181986</v>
      </c>
      <c r="AM119" s="83">
        <v>168337</v>
      </c>
      <c r="AN119" s="83">
        <v>13649</v>
      </c>
    </row>
    <row r="120" spans="1:40" ht="125.4" customHeight="1" x14ac:dyDescent="0.25">
      <c r="A120" s="34" t="s">
        <v>437</v>
      </c>
      <c r="B120" s="34" t="s">
        <v>438</v>
      </c>
      <c r="C120" s="14" t="s">
        <v>38</v>
      </c>
      <c r="D120" s="16" t="s">
        <v>439</v>
      </c>
      <c r="E120" s="34" t="s">
        <v>440</v>
      </c>
      <c r="F120" s="34" t="s">
        <v>37</v>
      </c>
      <c r="G120" s="34" t="s">
        <v>439</v>
      </c>
      <c r="H120" s="34" t="s">
        <v>776</v>
      </c>
      <c r="I120" s="34" t="s">
        <v>777</v>
      </c>
      <c r="J120" s="41">
        <v>1</v>
      </c>
      <c r="K120" s="41">
        <v>1</v>
      </c>
      <c r="L120" s="11">
        <v>0</v>
      </c>
      <c r="M120" s="34" t="s">
        <v>772</v>
      </c>
      <c r="N120" s="34" t="s">
        <v>773</v>
      </c>
      <c r="O120" s="41">
        <v>96</v>
      </c>
      <c r="P120" s="41">
        <v>96</v>
      </c>
      <c r="Q120" s="35">
        <v>0</v>
      </c>
      <c r="R120" s="34" t="s">
        <v>778</v>
      </c>
      <c r="S120" s="34" t="s">
        <v>779</v>
      </c>
      <c r="T120" s="41">
        <v>3</v>
      </c>
      <c r="U120" s="41">
        <v>3</v>
      </c>
      <c r="V120" s="35">
        <v>0</v>
      </c>
      <c r="W120" s="34" t="s">
        <v>780</v>
      </c>
      <c r="X120" s="34" t="s">
        <v>781</v>
      </c>
      <c r="Y120" s="41">
        <v>11</v>
      </c>
      <c r="Z120" s="41">
        <v>11</v>
      </c>
      <c r="AA120" s="35">
        <v>0</v>
      </c>
      <c r="AB120" s="37" t="s">
        <v>816</v>
      </c>
      <c r="AC120" s="37" t="s">
        <v>817</v>
      </c>
      <c r="AD120" s="35">
        <v>45</v>
      </c>
      <c r="AE120" s="35">
        <v>45</v>
      </c>
      <c r="AF120" s="11">
        <v>0</v>
      </c>
      <c r="AG120" s="36"/>
      <c r="AH120" s="36"/>
      <c r="AI120" s="36"/>
      <c r="AJ120" s="36"/>
      <c r="AK120" s="36"/>
      <c r="AL120" s="83">
        <v>176024.68</v>
      </c>
      <c r="AM120" s="83">
        <v>96933</v>
      </c>
      <c r="AN120" s="83">
        <v>79091.679999999993</v>
      </c>
    </row>
    <row r="121" spans="1:40" ht="127.2" customHeight="1" x14ac:dyDescent="0.25">
      <c r="A121" s="34" t="s">
        <v>441</v>
      </c>
      <c r="B121" s="34" t="s">
        <v>442</v>
      </c>
      <c r="C121" s="14" t="s">
        <v>38</v>
      </c>
      <c r="D121" s="16" t="s">
        <v>443</v>
      </c>
      <c r="E121" s="34" t="s">
        <v>444</v>
      </c>
      <c r="F121" s="34" t="s">
        <v>37</v>
      </c>
      <c r="G121" s="34" t="s">
        <v>443</v>
      </c>
      <c r="H121" s="34" t="s">
        <v>776</v>
      </c>
      <c r="I121" s="34" t="s">
        <v>777</v>
      </c>
      <c r="J121" s="41">
        <v>1</v>
      </c>
      <c r="K121" s="41">
        <v>1</v>
      </c>
      <c r="L121" s="11">
        <v>0</v>
      </c>
      <c r="M121" s="34" t="s">
        <v>772</v>
      </c>
      <c r="N121" s="34" t="s">
        <v>773</v>
      </c>
      <c r="O121" s="41">
        <v>160</v>
      </c>
      <c r="P121" s="41">
        <v>160</v>
      </c>
      <c r="Q121" s="35">
        <v>0</v>
      </c>
      <c r="R121" s="34" t="s">
        <v>778</v>
      </c>
      <c r="S121" s="34" t="s">
        <v>779</v>
      </c>
      <c r="T121" s="41">
        <v>3</v>
      </c>
      <c r="U121" s="41">
        <v>3</v>
      </c>
      <c r="V121" s="35">
        <v>0</v>
      </c>
      <c r="W121" s="34" t="s">
        <v>780</v>
      </c>
      <c r="X121" s="34" t="s">
        <v>781</v>
      </c>
      <c r="Y121" s="41">
        <v>15</v>
      </c>
      <c r="Z121" s="41">
        <v>15</v>
      </c>
      <c r="AA121" s="35">
        <v>0</v>
      </c>
      <c r="AB121" s="37" t="s">
        <v>816</v>
      </c>
      <c r="AC121" s="37" t="s">
        <v>817</v>
      </c>
      <c r="AD121" s="35">
        <v>40</v>
      </c>
      <c r="AE121" s="35">
        <v>40</v>
      </c>
      <c r="AF121" s="11">
        <v>0</v>
      </c>
      <c r="AG121" s="36"/>
      <c r="AH121" s="36"/>
      <c r="AI121" s="36"/>
      <c r="AJ121" s="36"/>
      <c r="AK121" s="36"/>
      <c r="AL121" s="83">
        <v>133554.21</v>
      </c>
      <c r="AM121" s="83">
        <v>123528</v>
      </c>
      <c r="AN121" s="83">
        <v>10026.209999999999</v>
      </c>
    </row>
    <row r="122" spans="1:40" ht="134.4" customHeight="1" x14ac:dyDescent="0.25">
      <c r="A122" s="12" t="s">
        <v>445</v>
      </c>
      <c r="B122" s="12" t="s">
        <v>24</v>
      </c>
      <c r="C122" s="13"/>
      <c r="D122" s="13">
        <v>0</v>
      </c>
      <c r="E122" s="12" t="s">
        <v>446</v>
      </c>
      <c r="F122" s="12" t="s">
        <v>0</v>
      </c>
      <c r="G122" s="12" t="s">
        <v>24</v>
      </c>
      <c r="H122" s="12"/>
      <c r="I122" s="12"/>
      <c r="J122" s="12"/>
      <c r="K122" s="12"/>
      <c r="L122" s="12"/>
      <c r="M122" s="12"/>
      <c r="N122" s="12"/>
      <c r="O122" s="12"/>
      <c r="P122" s="15"/>
      <c r="Q122" s="19"/>
      <c r="R122" s="12"/>
      <c r="S122" s="12"/>
      <c r="T122" s="12"/>
      <c r="U122" s="12"/>
      <c r="V122" s="12"/>
      <c r="W122" s="12"/>
      <c r="X122" s="12"/>
      <c r="Y122" s="33"/>
      <c r="Z122" s="33"/>
      <c r="AA122" s="33"/>
      <c r="AB122" s="12"/>
      <c r="AC122" s="12"/>
      <c r="AD122" s="33"/>
      <c r="AE122" s="33"/>
      <c r="AF122" s="33"/>
      <c r="AG122" s="33"/>
      <c r="AH122" s="33"/>
      <c r="AI122" s="33"/>
      <c r="AJ122" s="33"/>
      <c r="AK122" s="33"/>
      <c r="AL122" s="83">
        <v>2534078.5088235294</v>
      </c>
      <c r="AM122" s="83">
        <v>2318762.4144117651</v>
      </c>
      <c r="AN122" s="83">
        <v>215316.0944117647</v>
      </c>
    </row>
    <row r="123" spans="1:40" ht="100.05" customHeight="1" x14ac:dyDescent="0.25">
      <c r="A123" s="12" t="s">
        <v>447</v>
      </c>
      <c r="B123" s="12" t="s">
        <v>24</v>
      </c>
      <c r="C123" s="13"/>
      <c r="D123" s="13">
        <v>0</v>
      </c>
      <c r="E123" s="12" t="s">
        <v>448</v>
      </c>
      <c r="F123" s="12" t="s">
        <v>0</v>
      </c>
      <c r="G123" s="12" t="s">
        <v>24</v>
      </c>
      <c r="H123" s="12" t="s">
        <v>782</v>
      </c>
      <c r="I123" s="12" t="s">
        <v>783</v>
      </c>
      <c r="J123" s="61">
        <f>SUM(J124:J135)</f>
        <v>16</v>
      </c>
      <c r="K123" s="61">
        <f t="shared" ref="K123:Q123" si="25">SUM(K124:K135)</f>
        <v>16</v>
      </c>
      <c r="L123" s="61">
        <f t="shared" si="25"/>
        <v>7</v>
      </c>
      <c r="M123" s="61" t="s">
        <v>784</v>
      </c>
      <c r="N123" s="61" t="s">
        <v>785</v>
      </c>
      <c r="O123" s="61">
        <f t="shared" si="25"/>
        <v>94089</v>
      </c>
      <c r="P123" s="61">
        <f t="shared" si="25"/>
        <v>94180</v>
      </c>
      <c r="Q123" s="61">
        <f t="shared" si="25"/>
        <v>9880</v>
      </c>
      <c r="R123" s="12"/>
      <c r="S123" s="12"/>
      <c r="T123" s="12"/>
      <c r="U123" s="12"/>
      <c r="V123" s="12"/>
      <c r="W123" s="12"/>
      <c r="X123" s="12"/>
      <c r="Y123" s="33"/>
      <c r="Z123" s="33"/>
      <c r="AA123" s="33"/>
      <c r="AB123" s="12"/>
      <c r="AC123" s="12"/>
      <c r="AD123" s="33"/>
      <c r="AE123" s="33"/>
      <c r="AF123" s="33"/>
      <c r="AG123" s="33"/>
      <c r="AH123" s="33"/>
      <c r="AI123" s="33"/>
      <c r="AJ123" s="33"/>
      <c r="AK123" s="33"/>
      <c r="AL123" s="83">
        <v>1473880.7888235296</v>
      </c>
      <c r="AM123" s="83">
        <v>1338084.8044117647</v>
      </c>
      <c r="AN123" s="83">
        <v>135795.98441176469</v>
      </c>
    </row>
    <row r="124" spans="1:40" ht="100.05" customHeight="1" x14ac:dyDescent="0.25">
      <c r="A124" s="34" t="s">
        <v>449</v>
      </c>
      <c r="B124" s="34" t="s">
        <v>450</v>
      </c>
      <c r="C124" s="14" t="s">
        <v>38</v>
      </c>
      <c r="D124" s="16" t="s">
        <v>451</v>
      </c>
      <c r="E124" s="34" t="s">
        <v>452</v>
      </c>
      <c r="F124" s="34" t="s">
        <v>37</v>
      </c>
      <c r="G124" s="34" t="s">
        <v>451</v>
      </c>
      <c r="H124" s="34" t="s">
        <v>782</v>
      </c>
      <c r="I124" s="34" t="s">
        <v>783</v>
      </c>
      <c r="J124" s="41">
        <v>1</v>
      </c>
      <c r="K124" s="41">
        <v>1</v>
      </c>
      <c r="L124" s="11">
        <v>0</v>
      </c>
      <c r="M124" s="34" t="s">
        <v>784</v>
      </c>
      <c r="N124" s="34" t="s">
        <v>785</v>
      </c>
      <c r="O124" s="35">
        <v>18035</v>
      </c>
      <c r="P124" s="35">
        <v>18035</v>
      </c>
      <c r="Q124" s="35">
        <v>0</v>
      </c>
      <c r="R124" s="34" t="s">
        <v>0</v>
      </c>
      <c r="S124" s="34"/>
      <c r="T124" s="36"/>
      <c r="U124" s="39"/>
      <c r="V124" s="36"/>
      <c r="W124" s="34"/>
      <c r="X124" s="34"/>
      <c r="Y124" s="36"/>
      <c r="Z124" s="39"/>
      <c r="AA124" s="36"/>
      <c r="AB124" s="37"/>
      <c r="AC124" s="37"/>
      <c r="AD124" s="39"/>
      <c r="AE124" s="39"/>
      <c r="AF124" s="36"/>
      <c r="AG124" s="36"/>
      <c r="AH124" s="36"/>
      <c r="AI124" s="36"/>
      <c r="AJ124" s="36"/>
      <c r="AK124" s="36"/>
      <c r="AL124" s="83">
        <v>466768.66000000003</v>
      </c>
      <c r="AM124" s="83">
        <v>423820</v>
      </c>
      <c r="AN124" s="83">
        <v>42948.66</v>
      </c>
    </row>
    <row r="125" spans="1:40" ht="100.05" customHeight="1" x14ac:dyDescent="0.25">
      <c r="A125" s="34" t="s">
        <v>454</v>
      </c>
      <c r="B125" s="34" t="s">
        <v>455</v>
      </c>
      <c r="C125" s="14" t="s">
        <v>43</v>
      </c>
      <c r="D125" s="16" t="s">
        <v>456</v>
      </c>
      <c r="E125" s="34" t="s">
        <v>457</v>
      </c>
      <c r="F125" s="34" t="s">
        <v>37</v>
      </c>
      <c r="G125" s="34" t="s">
        <v>456</v>
      </c>
      <c r="H125" s="34" t="s">
        <v>782</v>
      </c>
      <c r="I125" s="34" t="s">
        <v>783</v>
      </c>
      <c r="J125" s="41">
        <v>1</v>
      </c>
      <c r="K125" s="41">
        <v>1</v>
      </c>
      <c r="L125" s="88">
        <v>1</v>
      </c>
      <c r="M125" s="34" t="s">
        <v>784</v>
      </c>
      <c r="N125" s="34" t="s">
        <v>785</v>
      </c>
      <c r="O125" s="35">
        <v>2734</v>
      </c>
      <c r="P125" s="35">
        <v>2734</v>
      </c>
      <c r="Q125" s="89">
        <v>2960</v>
      </c>
      <c r="R125" s="34" t="s">
        <v>0</v>
      </c>
      <c r="S125" s="34"/>
      <c r="T125" s="36"/>
      <c r="U125" s="39"/>
      <c r="V125" s="36"/>
      <c r="W125" s="34"/>
      <c r="X125" s="34"/>
      <c r="Y125" s="36"/>
      <c r="Z125" s="39"/>
      <c r="AA125" s="36"/>
      <c r="AB125" s="37"/>
      <c r="AC125" s="37"/>
      <c r="AD125" s="39"/>
      <c r="AE125" s="39"/>
      <c r="AF125" s="36"/>
      <c r="AG125" s="36"/>
      <c r="AH125" s="36"/>
      <c r="AI125" s="36"/>
      <c r="AJ125" s="36"/>
      <c r="AK125" s="36"/>
      <c r="AL125" s="83">
        <v>50356</v>
      </c>
      <c r="AM125" s="83">
        <v>46579</v>
      </c>
      <c r="AN125" s="83">
        <v>3777</v>
      </c>
    </row>
    <row r="126" spans="1:40" ht="100.05" customHeight="1" x14ac:dyDescent="0.25">
      <c r="A126" s="34" t="s">
        <v>459</v>
      </c>
      <c r="B126" s="34" t="s">
        <v>460</v>
      </c>
      <c r="C126" s="14" t="s">
        <v>38</v>
      </c>
      <c r="D126" s="16" t="s">
        <v>461</v>
      </c>
      <c r="E126" s="34" t="s">
        <v>462</v>
      </c>
      <c r="F126" s="34" t="s">
        <v>37</v>
      </c>
      <c r="G126" s="34" t="s">
        <v>461</v>
      </c>
      <c r="H126" s="34" t="s">
        <v>782</v>
      </c>
      <c r="I126" s="34" t="s">
        <v>783</v>
      </c>
      <c r="J126" s="41">
        <v>1</v>
      </c>
      <c r="K126" s="41">
        <v>1</v>
      </c>
      <c r="L126" s="11">
        <v>0</v>
      </c>
      <c r="M126" s="34" t="s">
        <v>784</v>
      </c>
      <c r="N126" s="34" t="s">
        <v>785</v>
      </c>
      <c r="O126" s="35">
        <v>3500</v>
      </c>
      <c r="P126" s="35">
        <v>3500</v>
      </c>
      <c r="Q126" s="35">
        <v>0</v>
      </c>
      <c r="R126" s="34" t="s">
        <v>0</v>
      </c>
      <c r="S126" s="34"/>
      <c r="T126" s="36"/>
      <c r="U126" s="39"/>
      <c r="V126" s="36"/>
      <c r="W126" s="34"/>
      <c r="X126" s="34"/>
      <c r="Y126" s="36"/>
      <c r="Z126" s="39"/>
      <c r="AA126" s="36"/>
      <c r="AB126" s="37"/>
      <c r="AC126" s="37"/>
      <c r="AD126" s="39"/>
      <c r="AE126" s="39"/>
      <c r="AF126" s="36"/>
      <c r="AG126" s="36"/>
      <c r="AH126" s="36"/>
      <c r="AI126" s="36"/>
      <c r="AJ126" s="36"/>
      <c r="AK126" s="36"/>
      <c r="AL126" s="83">
        <v>82938</v>
      </c>
      <c r="AM126" s="83">
        <v>76718</v>
      </c>
      <c r="AN126" s="83">
        <v>6220</v>
      </c>
    </row>
    <row r="127" spans="1:40" ht="100.05" customHeight="1" x14ac:dyDescent="0.25">
      <c r="A127" s="34" t="s">
        <v>464</v>
      </c>
      <c r="B127" s="34" t="s">
        <v>465</v>
      </c>
      <c r="C127" s="14" t="s">
        <v>43</v>
      </c>
      <c r="D127" s="16" t="s">
        <v>466</v>
      </c>
      <c r="E127" s="34" t="s">
        <v>467</v>
      </c>
      <c r="F127" s="34" t="s">
        <v>37</v>
      </c>
      <c r="G127" s="34" t="s">
        <v>466</v>
      </c>
      <c r="H127" s="34" t="s">
        <v>782</v>
      </c>
      <c r="I127" s="34" t="s">
        <v>783</v>
      </c>
      <c r="J127" s="41">
        <v>1</v>
      </c>
      <c r="K127" s="41">
        <v>1</v>
      </c>
      <c r="L127" s="11">
        <v>1</v>
      </c>
      <c r="M127" s="34" t="s">
        <v>784</v>
      </c>
      <c r="N127" s="34" t="s">
        <v>785</v>
      </c>
      <c r="O127" s="35">
        <v>1881</v>
      </c>
      <c r="P127" s="35">
        <v>1977</v>
      </c>
      <c r="Q127" s="35">
        <v>1881</v>
      </c>
      <c r="R127" s="34" t="s">
        <v>0</v>
      </c>
      <c r="S127" s="34"/>
      <c r="T127" s="36"/>
      <c r="U127" s="39"/>
      <c r="V127" s="36"/>
      <c r="W127" s="34"/>
      <c r="X127" s="34"/>
      <c r="Y127" s="36"/>
      <c r="Z127" s="39"/>
      <c r="AA127" s="36"/>
      <c r="AB127" s="37"/>
      <c r="AC127" s="37"/>
      <c r="AD127" s="39"/>
      <c r="AE127" s="39"/>
      <c r="AF127" s="36"/>
      <c r="AG127" s="36"/>
      <c r="AH127" s="36"/>
      <c r="AI127" s="36"/>
      <c r="AJ127" s="36"/>
      <c r="AK127" s="36"/>
      <c r="AL127" s="83">
        <v>43147.740000000005</v>
      </c>
      <c r="AM127" s="83">
        <v>39911.65</v>
      </c>
      <c r="AN127" s="83">
        <v>3236.09</v>
      </c>
    </row>
    <row r="128" spans="1:40" ht="100.05" customHeight="1" x14ac:dyDescent="0.25">
      <c r="A128" s="34" t="s">
        <v>469</v>
      </c>
      <c r="B128" s="34" t="s">
        <v>470</v>
      </c>
      <c r="C128" s="14" t="s">
        <v>38</v>
      </c>
      <c r="D128" s="16" t="s">
        <v>471</v>
      </c>
      <c r="E128" s="34" t="s">
        <v>472</v>
      </c>
      <c r="F128" s="34" t="s">
        <v>37</v>
      </c>
      <c r="G128" s="34" t="s">
        <v>471</v>
      </c>
      <c r="H128" s="34" t="s">
        <v>782</v>
      </c>
      <c r="I128" s="34" t="s">
        <v>783</v>
      </c>
      <c r="J128" s="41">
        <v>1</v>
      </c>
      <c r="K128" s="41">
        <v>1</v>
      </c>
      <c r="L128" s="11">
        <v>0</v>
      </c>
      <c r="M128" s="34" t="s">
        <v>784</v>
      </c>
      <c r="N128" s="34" t="s">
        <v>785</v>
      </c>
      <c r="O128" s="35">
        <v>17743</v>
      </c>
      <c r="P128" s="35">
        <v>17743</v>
      </c>
      <c r="Q128" s="35">
        <v>0</v>
      </c>
      <c r="R128" s="34" t="s">
        <v>0</v>
      </c>
      <c r="S128" s="34"/>
      <c r="T128" s="36"/>
      <c r="U128" s="39"/>
      <c r="V128" s="36"/>
      <c r="W128" s="34"/>
      <c r="X128" s="34"/>
      <c r="Y128" s="36"/>
      <c r="Z128" s="39"/>
      <c r="AA128" s="36"/>
      <c r="AB128" s="37"/>
      <c r="AC128" s="37"/>
      <c r="AD128" s="39"/>
      <c r="AE128" s="39"/>
      <c r="AF128" s="36"/>
      <c r="AG128" s="36"/>
      <c r="AH128" s="36"/>
      <c r="AI128" s="36"/>
      <c r="AJ128" s="36"/>
      <c r="AK128" s="36"/>
      <c r="AL128" s="83">
        <v>172142.73</v>
      </c>
      <c r="AM128" s="83">
        <v>158763</v>
      </c>
      <c r="AN128" s="83">
        <v>13379.73</v>
      </c>
    </row>
    <row r="129" spans="1:40" ht="100.05" customHeight="1" x14ac:dyDescent="0.25">
      <c r="A129" s="34" t="s">
        <v>474</v>
      </c>
      <c r="B129" s="34" t="s">
        <v>475</v>
      </c>
      <c r="C129" s="14" t="s">
        <v>43</v>
      </c>
      <c r="D129" s="16" t="s">
        <v>476</v>
      </c>
      <c r="E129" s="34" t="s">
        <v>477</v>
      </c>
      <c r="F129" s="34" t="s">
        <v>37</v>
      </c>
      <c r="G129" s="34" t="s">
        <v>476</v>
      </c>
      <c r="H129" s="34" t="s">
        <v>782</v>
      </c>
      <c r="I129" s="34" t="s">
        <v>783</v>
      </c>
      <c r="J129" s="41">
        <v>1</v>
      </c>
      <c r="K129" s="41">
        <v>1</v>
      </c>
      <c r="L129" s="11">
        <v>1</v>
      </c>
      <c r="M129" s="34" t="s">
        <v>784</v>
      </c>
      <c r="N129" s="34" t="s">
        <v>785</v>
      </c>
      <c r="O129" s="35">
        <v>1575</v>
      </c>
      <c r="P129" s="35">
        <v>1575</v>
      </c>
      <c r="Q129" s="35">
        <v>1564</v>
      </c>
      <c r="R129" s="34" t="s">
        <v>0</v>
      </c>
      <c r="S129" s="34"/>
      <c r="T129" s="36"/>
      <c r="U129" s="39"/>
      <c r="V129" s="36"/>
      <c r="W129" s="34"/>
      <c r="X129" s="34"/>
      <c r="Y129" s="36"/>
      <c r="Z129" s="39"/>
      <c r="AA129" s="36"/>
      <c r="AB129" s="37"/>
      <c r="AC129" s="37"/>
      <c r="AD129" s="39"/>
      <c r="AE129" s="39"/>
      <c r="AF129" s="36"/>
      <c r="AG129" s="36"/>
      <c r="AH129" s="36"/>
      <c r="AI129" s="36"/>
      <c r="AJ129" s="36"/>
      <c r="AK129" s="36"/>
      <c r="AL129" s="83">
        <v>23990.78</v>
      </c>
      <c r="AM129" s="83">
        <v>16082</v>
      </c>
      <c r="AN129" s="83">
        <v>7908.78</v>
      </c>
    </row>
    <row r="130" spans="1:40" ht="100.05" customHeight="1" x14ac:dyDescent="0.25">
      <c r="A130" s="34" t="s">
        <v>479</v>
      </c>
      <c r="B130" s="34" t="s">
        <v>480</v>
      </c>
      <c r="C130" s="14" t="s">
        <v>38</v>
      </c>
      <c r="D130" s="16" t="s">
        <v>481</v>
      </c>
      <c r="E130" s="34" t="s">
        <v>482</v>
      </c>
      <c r="F130" s="34" t="s">
        <v>37</v>
      </c>
      <c r="G130" s="34" t="s">
        <v>481</v>
      </c>
      <c r="H130" s="34" t="s">
        <v>782</v>
      </c>
      <c r="I130" s="34" t="s">
        <v>783</v>
      </c>
      <c r="J130" s="41">
        <v>1</v>
      </c>
      <c r="K130" s="41">
        <v>1</v>
      </c>
      <c r="L130" s="11">
        <v>0</v>
      </c>
      <c r="M130" s="34" t="s">
        <v>784</v>
      </c>
      <c r="N130" s="34" t="s">
        <v>785</v>
      </c>
      <c r="O130" s="35">
        <v>8340</v>
      </c>
      <c r="P130" s="35">
        <v>8340</v>
      </c>
      <c r="Q130" s="35">
        <v>0</v>
      </c>
      <c r="R130" s="34" t="s">
        <v>0</v>
      </c>
      <c r="S130" s="34"/>
      <c r="T130" s="36"/>
      <c r="U130" s="39"/>
      <c r="V130" s="36"/>
      <c r="W130" s="34"/>
      <c r="X130" s="34"/>
      <c r="Y130" s="36"/>
      <c r="Z130" s="39"/>
      <c r="AA130" s="36"/>
      <c r="AB130" s="37"/>
      <c r="AC130" s="37"/>
      <c r="AD130" s="39"/>
      <c r="AE130" s="39"/>
      <c r="AF130" s="36"/>
      <c r="AG130" s="36"/>
      <c r="AH130" s="36"/>
      <c r="AI130" s="36"/>
      <c r="AJ130" s="36"/>
      <c r="AK130" s="36"/>
      <c r="AL130" s="83">
        <v>163532</v>
      </c>
      <c r="AM130" s="83">
        <v>151267</v>
      </c>
      <c r="AN130" s="83">
        <v>12265</v>
      </c>
    </row>
    <row r="131" spans="1:40" ht="100.05" customHeight="1" x14ac:dyDescent="0.25">
      <c r="A131" s="34" t="s">
        <v>484</v>
      </c>
      <c r="B131" s="34" t="s">
        <v>485</v>
      </c>
      <c r="C131" s="14" t="s">
        <v>43</v>
      </c>
      <c r="D131" s="16" t="s">
        <v>486</v>
      </c>
      <c r="E131" s="34" t="s">
        <v>487</v>
      </c>
      <c r="F131" s="34" t="s">
        <v>37</v>
      </c>
      <c r="G131" s="34" t="s">
        <v>486</v>
      </c>
      <c r="H131" s="34" t="s">
        <v>782</v>
      </c>
      <c r="I131" s="34" t="s">
        <v>783</v>
      </c>
      <c r="J131" s="41">
        <v>1</v>
      </c>
      <c r="K131" s="41">
        <v>1</v>
      </c>
      <c r="L131" s="11">
        <v>1</v>
      </c>
      <c r="M131" s="34" t="s">
        <v>784</v>
      </c>
      <c r="N131" s="34" t="s">
        <v>785</v>
      </c>
      <c r="O131" s="35">
        <v>610</v>
      </c>
      <c r="P131" s="48">
        <v>612</v>
      </c>
      <c r="Q131" s="35">
        <v>610</v>
      </c>
      <c r="R131" s="14" t="s">
        <v>0</v>
      </c>
      <c r="S131" s="34"/>
      <c r="T131" s="36"/>
      <c r="U131" s="39"/>
      <c r="V131" s="36"/>
      <c r="W131" s="34"/>
      <c r="X131" s="34"/>
      <c r="Y131" s="36"/>
      <c r="Z131" s="39"/>
      <c r="AA131" s="36"/>
      <c r="AB131" s="37"/>
      <c r="AC131" s="37"/>
      <c r="AD131" s="39"/>
      <c r="AE131" s="39"/>
      <c r="AF131" s="36"/>
      <c r="AG131" s="36"/>
      <c r="AH131" s="36"/>
      <c r="AI131" s="36"/>
      <c r="AJ131" s="36"/>
      <c r="AK131" s="36"/>
      <c r="AL131" s="83">
        <v>22790</v>
      </c>
      <c r="AM131" s="83">
        <v>11367</v>
      </c>
      <c r="AN131" s="83">
        <v>11423</v>
      </c>
    </row>
    <row r="132" spans="1:40" ht="100.05" customHeight="1" x14ac:dyDescent="0.25">
      <c r="A132" s="34" t="s">
        <v>489</v>
      </c>
      <c r="B132" s="34" t="s">
        <v>490</v>
      </c>
      <c r="C132" s="14" t="s">
        <v>43</v>
      </c>
      <c r="D132" s="16" t="s">
        <v>491</v>
      </c>
      <c r="E132" s="34" t="s">
        <v>492</v>
      </c>
      <c r="F132" s="34" t="s">
        <v>37</v>
      </c>
      <c r="G132" s="34" t="s">
        <v>491</v>
      </c>
      <c r="H132" s="34" t="s">
        <v>782</v>
      </c>
      <c r="I132" s="34" t="s">
        <v>783</v>
      </c>
      <c r="J132" s="41">
        <v>1</v>
      </c>
      <c r="K132" s="41">
        <v>1</v>
      </c>
      <c r="L132" s="11">
        <v>1</v>
      </c>
      <c r="M132" s="34" t="s">
        <v>784</v>
      </c>
      <c r="N132" s="34" t="s">
        <v>785</v>
      </c>
      <c r="O132" s="48">
        <v>1312</v>
      </c>
      <c r="P132" s="48">
        <v>1305</v>
      </c>
      <c r="Q132" s="35">
        <v>1312</v>
      </c>
      <c r="R132" s="34" t="s">
        <v>0</v>
      </c>
      <c r="S132" s="34"/>
      <c r="T132" s="36"/>
      <c r="U132" s="39"/>
      <c r="V132" s="36"/>
      <c r="W132" s="34"/>
      <c r="X132" s="34"/>
      <c r="Y132" s="36"/>
      <c r="Z132" s="39"/>
      <c r="AA132" s="36"/>
      <c r="AB132" s="37"/>
      <c r="AC132" s="37"/>
      <c r="AD132" s="39"/>
      <c r="AE132" s="39"/>
      <c r="AF132" s="36"/>
      <c r="AG132" s="36"/>
      <c r="AH132" s="36"/>
      <c r="AI132" s="36"/>
      <c r="AJ132" s="36"/>
      <c r="AK132" s="36"/>
      <c r="AL132" s="83">
        <v>25517</v>
      </c>
      <c r="AM132" s="83">
        <v>23603</v>
      </c>
      <c r="AN132" s="83">
        <v>1914</v>
      </c>
    </row>
    <row r="133" spans="1:40" ht="100.05" customHeight="1" x14ac:dyDescent="0.25">
      <c r="A133" s="34" t="s">
        <v>494</v>
      </c>
      <c r="B133" s="34" t="s">
        <v>495</v>
      </c>
      <c r="C133" s="14" t="s">
        <v>43</v>
      </c>
      <c r="D133" s="16" t="s">
        <v>496</v>
      </c>
      <c r="E133" s="34" t="s">
        <v>497</v>
      </c>
      <c r="F133" s="34" t="s">
        <v>37</v>
      </c>
      <c r="G133" s="34" t="s">
        <v>496</v>
      </c>
      <c r="H133" s="34" t="s">
        <v>782</v>
      </c>
      <c r="I133" s="34" t="s">
        <v>783</v>
      </c>
      <c r="J133" s="41">
        <v>2</v>
      </c>
      <c r="K133" s="41">
        <v>2</v>
      </c>
      <c r="L133" s="11">
        <v>2</v>
      </c>
      <c r="M133" s="34" t="s">
        <v>784</v>
      </c>
      <c r="N133" s="34" t="s">
        <v>785</v>
      </c>
      <c r="O133" s="35">
        <v>1598</v>
      </c>
      <c r="P133" s="35">
        <v>1598</v>
      </c>
      <c r="Q133" s="11">
        <v>1553</v>
      </c>
      <c r="R133" s="34" t="s">
        <v>0</v>
      </c>
      <c r="S133" s="34"/>
      <c r="T133" s="36"/>
      <c r="U133" s="39"/>
      <c r="V133" s="36"/>
      <c r="W133" s="34"/>
      <c r="X133" s="34"/>
      <c r="Y133" s="36"/>
      <c r="Z133" s="39"/>
      <c r="AA133" s="36"/>
      <c r="AB133" s="37"/>
      <c r="AC133" s="37"/>
      <c r="AD133" s="39"/>
      <c r="AE133" s="39"/>
      <c r="AF133" s="36"/>
      <c r="AG133" s="36"/>
      <c r="AH133" s="36"/>
      <c r="AI133" s="36"/>
      <c r="AJ133" s="36"/>
      <c r="AK133" s="36"/>
      <c r="AL133" s="83">
        <v>27906</v>
      </c>
      <c r="AM133" s="83">
        <v>25813</v>
      </c>
      <c r="AN133" s="83">
        <v>2093</v>
      </c>
    </row>
    <row r="134" spans="1:40" ht="100.05" customHeight="1" x14ac:dyDescent="0.25">
      <c r="A134" s="34" t="s">
        <v>499</v>
      </c>
      <c r="B134" s="34" t="s">
        <v>500</v>
      </c>
      <c r="C134" s="14" t="s">
        <v>38</v>
      </c>
      <c r="D134" s="16" t="s">
        <v>501</v>
      </c>
      <c r="E134" s="34" t="s">
        <v>502</v>
      </c>
      <c r="F134" s="34" t="s">
        <v>37</v>
      </c>
      <c r="G134" s="34" t="s">
        <v>501</v>
      </c>
      <c r="H134" s="34" t="s">
        <v>782</v>
      </c>
      <c r="I134" s="34" t="s">
        <v>783</v>
      </c>
      <c r="J134" s="41">
        <v>4</v>
      </c>
      <c r="K134" s="41">
        <v>4</v>
      </c>
      <c r="L134" s="11">
        <v>0</v>
      </c>
      <c r="M134" s="34" t="s">
        <v>784</v>
      </c>
      <c r="N134" s="34" t="s">
        <v>785</v>
      </c>
      <c r="O134" s="35">
        <v>17757</v>
      </c>
      <c r="P134" s="35">
        <v>17757</v>
      </c>
      <c r="Q134" s="35">
        <v>0</v>
      </c>
      <c r="R134" s="34" t="s">
        <v>0</v>
      </c>
      <c r="S134" s="34"/>
      <c r="T134" s="36"/>
      <c r="U134" s="39"/>
      <c r="V134" s="36"/>
      <c r="W134" s="34"/>
      <c r="X134" s="34"/>
      <c r="Y134" s="36"/>
      <c r="Z134" s="39"/>
      <c r="AA134" s="36"/>
      <c r="AB134" s="37"/>
      <c r="AC134" s="37"/>
      <c r="AD134" s="39"/>
      <c r="AE134" s="39"/>
      <c r="AF134" s="36"/>
      <c r="AG134" s="36"/>
      <c r="AH134" s="36"/>
      <c r="AI134" s="36"/>
      <c r="AJ134" s="36"/>
      <c r="AK134" s="36"/>
      <c r="AL134" s="83">
        <v>193823.02</v>
      </c>
      <c r="AM134" s="83">
        <v>178264.95999999999</v>
      </c>
      <c r="AN134" s="83">
        <v>15558.06</v>
      </c>
    </row>
    <row r="135" spans="1:40" ht="100.05" customHeight="1" x14ac:dyDescent="0.25">
      <c r="A135" s="34" t="s">
        <v>503</v>
      </c>
      <c r="B135" s="34" t="s">
        <v>504</v>
      </c>
      <c r="C135" s="14" t="s">
        <v>38</v>
      </c>
      <c r="D135" s="16" t="s">
        <v>505</v>
      </c>
      <c r="E135" s="34" t="s">
        <v>506</v>
      </c>
      <c r="F135" s="34" t="s">
        <v>37</v>
      </c>
      <c r="G135" s="34" t="s">
        <v>505</v>
      </c>
      <c r="H135" s="34" t="s">
        <v>782</v>
      </c>
      <c r="I135" s="34" t="s">
        <v>783</v>
      </c>
      <c r="J135" s="41">
        <v>1</v>
      </c>
      <c r="K135" s="41">
        <v>1</v>
      </c>
      <c r="L135" s="11">
        <v>0</v>
      </c>
      <c r="M135" s="34" t="s">
        <v>784</v>
      </c>
      <c r="N135" s="34" t="s">
        <v>785</v>
      </c>
      <c r="O135" s="35">
        <v>19004</v>
      </c>
      <c r="P135" s="35">
        <v>19004</v>
      </c>
      <c r="Q135" s="35">
        <v>0</v>
      </c>
      <c r="R135" s="34" t="s">
        <v>0</v>
      </c>
      <c r="S135" s="34"/>
      <c r="T135" s="36"/>
      <c r="U135" s="39"/>
      <c r="V135" s="36"/>
      <c r="W135" s="34"/>
      <c r="X135" s="34"/>
      <c r="Y135" s="36"/>
      <c r="Z135" s="39"/>
      <c r="AA135" s="36"/>
      <c r="AB135" s="37"/>
      <c r="AC135" s="37"/>
      <c r="AD135" s="39"/>
      <c r="AE135" s="39"/>
      <c r="AF135" s="36"/>
      <c r="AG135" s="36"/>
      <c r="AH135" s="36"/>
      <c r="AI135" s="36"/>
      <c r="AJ135" s="36"/>
      <c r="AK135" s="36"/>
      <c r="AL135" s="83">
        <v>200968.85882352942</v>
      </c>
      <c r="AM135" s="83">
        <v>185896.19441176471</v>
      </c>
      <c r="AN135" s="83">
        <v>15072.664411764707</v>
      </c>
    </row>
    <row r="136" spans="1:40" ht="96" customHeight="1" x14ac:dyDescent="0.25">
      <c r="A136" s="12" t="s">
        <v>508</v>
      </c>
      <c r="B136" s="12" t="s">
        <v>24</v>
      </c>
      <c r="C136" s="13"/>
      <c r="D136" s="13">
        <v>0</v>
      </c>
      <c r="E136" s="12" t="s">
        <v>509</v>
      </c>
      <c r="F136" s="12" t="s">
        <v>0</v>
      </c>
      <c r="G136" s="12" t="s">
        <v>24</v>
      </c>
      <c r="H136" s="12" t="s">
        <v>786</v>
      </c>
      <c r="I136" s="12" t="s">
        <v>787</v>
      </c>
      <c r="J136" s="62">
        <f>SUM(J137:J141)</f>
        <v>8941</v>
      </c>
      <c r="K136" s="62">
        <f t="shared" ref="K136:Q136" si="26">SUM(K137:K141)</f>
        <v>8941</v>
      </c>
      <c r="L136" s="62">
        <f t="shared" si="26"/>
        <v>7659</v>
      </c>
      <c r="M136" s="62" t="s">
        <v>788</v>
      </c>
      <c r="N136" s="62" t="s">
        <v>789</v>
      </c>
      <c r="O136" s="62">
        <f t="shared" si="26"/>
        <v>2</v>
      </c>
      <c r="P136" s="62">
        <f t="shared" si="26"/>
        <v>2</v>
      </c>
      <c r="Q136" s="62">
        <f t="shared" si="26"/>
        <v>2</v>
      </c>
      <c r="R136" s="12"/>
      <c r="S136" s="12"/>
      <c r="T136" s="33"/>
      <c r="U136" s="33"/>
      <c r="V136" s="33"/>
      <c r="W136" s="12"/>
      <c r="X136" s="12"/>
      <c r="Y136" s="33"/>
      <c r="Z136" s="33"/>
      <c r="AA136" s="33"/>
      <c r="AB136" s="12"/>
      <c r="AC136" s="12"/>
      <c r="AD136" s="33"/>
      <c r="AE136" s="33"/>
      <c r="AF136" s="33"/>
      <c r="AG136" s="33"/>
      <c r="AH136" s="33"/>
      <c r="AI136" s="33"/>
      <c r="AJ136" s="33"/>
      <c r="AK136" s="33"/>
      <c r="AL136" s="83">
        <v>994984.5399999998</v>
      </c>
      <c r="AM136" s="83">
        <v>920360.47</v>
      </c>
      <c r="AN136" s="83">
        <v>74624.070000000007</v>
      </c>
    </row>
    <row r="137" spans="1:40" ht="100.05" customHeight="1" x14ac:dyDescent="0.25">
      <c r="A137" s="34" t="s">
        <v>510</v>
      </c>
      <c r="B137" s="34" t="s">
        <v>511</v>
      </c>
      <c r="C137" s="14" t="s">
        <v>38</v>
      </c>
      <c r="D137" s="16" t="s">
        <v>512</v>
      </c>
      <c r="E137" s="34" t="s">
        <v>513</v>
      </c>
      <c r="F137" s="34" t="s">
        <v>37</v>
      </c>
      <c r="G137" s="34" t="s">
        <v>512</v>
      </c>
      <c r="H137" s="34" t="s">
        <v>786</v>
      </c>
      <c r="I137" s="34" t="s">
        <v>787</v>
      </c>
      <c r="J137" s="35">
        <v>1696</v>
      </c>
      <c r="K137" s="35">
        <v>1696</v>
      </c>
      <c r="L137" s="35">
        <v>1984</v>
      </c>
      <c r="M137" s="34" t="s">
        <v>788</v>
      </c>
      <c r="N137" s="34" t="s">
        <v>789</v>
      </c>
      <c r="O137" s="35">
        <v>1</v>
      </c>
      <c r="P137" s="35">
        <v>1</v>
      </c>
      <c r="Q137" s="35">
        <v>1</v>
      </c>
      <c r="R137" s="34" t="s">
        <v>0</v>
      </c>
      <c r="S137" s="34"/>
      <c r="T137" s="36"/>
      <c r="U137" s="39"/>
      <c r="V137" s="36"/>
      <c r="W137" s="34"/>
      <c r="X137" s="34"/>
      <c r="Y137" s="36"/>
      <c r="Z137" s="39"/>
      <c r="AA137" s="36"/>
      <c r="AB137" s="37"/>
      <c r="AC137" s="37"/>
      <c r="AD137" s="39"/>
      <c r="AE137" s="39"/>
      <c r="AF137" s="36"/>
      <c r="AG137" s="36"/>
      <c r="AH137" s="36"/>
      <c r="AI137" s="36"/>
      <c r="AJ137" s="36"/>
      <c r="AK137" s="36"/>
      <c r="AL137" s="83">
        <v>198997.18</v>
      </c>
      <c r="AM137" s="83">
        <v>184072.39</v>
      </c>
      <c r="AN137" s="83">
        <v>14924.79</v>
      </c>
    </row>
    <row r="138" spans="1:40" ht="100.05" customHeight="1" x14ac:dyDescent="0.25">
      <c r="A138" s="34" t="s">
        <v>515</v>
      </c>
      <c r="B138" s="34" t="s">
        <v>516</v>
      </c>
      <c r="C138" s="14" t="s">
        <v>38</v>
      </c>
      <c r="D138" s="16" t="s">
        <v>517</v>
      </c>
      <c r="E138" s="34" t="s">
        <v>518</v>
      </c>
      <c r="F138" s="34" t="s">
        <v>37</v>
      </c>
      <c r="G138" s="34" t="s">
        <v>517</v>
      </c>
      <c r="H138" s="34" t="s">
        <v>786</v>
      </c>
      <c r="I138" s="34" t="s">
        <v>787</v>
      </c>
      <c r="J138" s="35">
        <v>2151</v>
      </c>
      <c r="K138" s="35">
        <v>2151</v>
      </c>
      <c r="L138" s="35">
        <v>1659</v>
      </c>
      <c r="M138" s="34" t="s">
        <v>0</v>
      </c>
      <c r="N138" s="34" t="s">
        <v>0</v>
      </c>
      <c r="O138" s="35"/>
      <c r="P138" s="35"/>
      <c r="Q138" s="35"/>
      <c r="R138" s="34"/>
      <c r="S138" s="34"/>
      <c r="T138" s="36"/>
      <c r="U138" s="39"/>
      <c r="V138" s="36"/>
      <c r="W138" s="34"/>
      <c r="X138" s="34"/>
      <c r="Y138" s="36"/>
      <c r="Z138" s="39"/>
      <c r="AA138" s="36"/>
      <c r="AB138" s="37"/>
      <c r="AC138" s="37"/>
      <c r="AD138" s="39"/>
      <c r="AE138" s="39"/>
      <c r="AF138" s="36"/>
      <c r="AG138" s="36"/>
      <c r="AH138" s="36"/>
      <c r="AI138" s="36"/>
      <c r="AJ138" s="36"/>
      <c r="AK138" s="36"/>
      <c r="AL138" s="83">
        <v>198996</v>
      </c>
      <c r="AM138" s="83">
        <v>184071.30000000002</v>
      </c>
      <c r="AN138" s="83">
        <v>14924.7</v>
      </c>
    </row>
    <row r="139" spans="1:40" ht="100.05" customHeight="1" x14ac:dyDescent="0.25">
      <c r="A139" s="34" t="s">
        <v>519</v>
      </c>
      <c r="B139" s="34" t="s">
        <v>520</v>
      </c>
      <c r="C139" s="14" t="s">
        <v>38</v>
      </c>
      <c r="D139" s="16" t="s">
        <v>521</v>
      </c>
      <c r="E139" s="34" t="s">
        <v>522</v>
      </c>
      <c r="F139" s="34" t="s">
        <v>37</v>
      </c>
      <c r="G139" s="34" t="s">
        <v>521</v>
      </c>
      <c r="H139" s="34" t="s">
        <v>786</v>
      </c>
      <c r="I139" s="34" t="s">
        <v>787</v>
      </c>
      <c r="J139" s="35">
        <v>1697</v>
      </c>
      <c r="K139" s="35">
        <v>1697</v>
      </c>
      <c r="L139" s="35">
        <v>1122</v>
      </c>
      <c r="M139" s="34" t="s">
        <v>788</v>
      </c>
      <c r="N139" s="34" t="s">
        <v>789</v>
      </c>
      <c r="O139" s="35">
        <v>1</v>
      </c>
      <c r="P139" s="35">
        <v>1</v>
      </c>
      <c r="Q139" s="35">
        <v>1</v>
      </c>
      <c r="R139" s="34" t="s">
        <v>0</v>
      </c>
      <c r="S139" s="34" t="s">
        <v>0</v>
      </c>
      <c r="T139" s="36" t="s">
        <v>0</v>
      </c>
      <c r="U139" s="39"/>
      <c r="V139" s="36"/>
      <c r="W139" s="34"/>
      <c r="X139" s="34"/>
      <c r="Y139" s="36"/>
      <c r="Z139" s="39"/>
      <c r="AA139" s="36"/>
      <c r="AB139" s="37"/>
      <c r="AC139" s="37"/>
      <c r="AD139" s="39"/>
      <c r="AE139" s="39"/>
      <c r="AF139" s="36"/>
      <c r="AG139" s="36"/>
      <c r="AH139" s="36"/>
      <c r="AI139" s="36"/>
      <c r="AJ139" s="36"/>
      <c r="AK139" s="36"/>
      <c r="AL139" s="83">
        <v>198997</v>
      </c>
      <c r="AM139" s="83">
        <v>184072</v>
      </c>
      <c r="AN139" s="83">
        <v>14925</v>
      </c>
    </row>
    <row r="140" spans="1:40" ht="100.05" customHeight="1" x14ac:dyDescent="0.25">
      <c r="A140" s="34" t="s">
        <v>524</v>
      </c>
      <c r="B140" s="34" t="s">
        <v>525</v>
      </c>
      <c r="C140" s="14" t="s">
        <v>38</v>
      </c>
      <c r="D140" s="16" t="s">
        <v>526</v>
      </c>
      <c r="E140" s="34" t="s">
        <v>527</v>
      </c>
      <c r="F140" s="34" t="s">
        <v>37</v>
      </c>
      <c r="G140" s="34" t="s">
        <v>526</v>
      </c>
      <c r="H140" s="34" t="s">
        <v>786</v>
      </c>
      <c r="I140" s="34" t="s">
        <v>787</v>
      </c>
      <c r="J140" s="35">
        <v>1700</v>
      </c>
      <c r="K140" s="35">
        <v>1700</v>
      </c>
      <c r="L140" s="35">
        <v>1421</v>
      </c>
      <c r="M140" s="34" t="s">
        <v>0</v>
      </c>
      <c r="N140" s="34" t="s">
        <v>0</v>
      </c>
      <c r="O140" s="47"/>
      <c r="P140" s="47"/>
      <c r="Q140" s="35"/>
      <c r="R140" s="34"/>
      <c r="S140" s="34"/>
      <c r="T140" s="36"/>
      <c r="U140" s="39"/>
      <c r="V140" s="36"/>
      <c r="W140" s="34"/>
      <c r="X140" s="34"/>
      <c r="Y140" s="36"/>
      <c r="Z140" s="39"/>
      <c r="AA140" s="36"/>
      <c r="AB140" s="37"/>
      <c r="AC140" s="37"/>
      <c r="AD140" s="39"/>
      <c r="AE140" s="39"/>
      <c r="AF140" s="36"/>
      <c r="AG140" s="36"/>
      <c r="AH140" s="36"/>
      <c r="AI140" s="36"/>
      <c r="AJ140" s="36"/>
      <c r="AK140" s="36"/>
      <c r="AL140" s="83">
        <v>198997.18</v>
      </c>
      <c r="AM140" s="83">
        <v>184072.39</v>
      </c>
      <c r="AN140" s="83">
        <v>14924.79</v>
      </c>
    </row>
    <row r="141" spans="1:40" ht="100.05" customHeight="1" x14ac:dyDescent="0.25">
      <c r="A141" s="34" t="s">
        <v>529</v>
      </c>
      <c r="B141" s="34" t="s">
        <v>530</v>
      </c>
      <c r="C141" s="14" t="s">
        <v>38</v>
      </c>
      <c r="D141" s="16" t="s">
        <v>531</v>
      </c>
      <c r="E141" s="34" t="s">
        <v>532</v>
      </c>
      <c r="F141" s="34" t="s">
        <v>37</v>
      </c>
      <c r="G141" s="34" t="s">
        <v>531</v>
      </c>
      <c r="H141" s="34" t="s">
        <v>786</v>
      </c>
      <c r="I141" s="34" t="s">
        <v>787</v>
      </c>
      <c r="J141" s="35">
        <v>1697</v>
      </c>
      <c r="K141" s="35">
        <v>1697</v>
      </c>
      <c r="L141" s="35">
        <v>1473</v>
      </c>
      <c r="M141" s="34" t="s">
        <v>0</v>
      </c>
      <c r="N141" s="34" t="s">
        <v>0</v>
      </c>
      <c r="O141" s="47"/>
      <c r="P141" s="47"/>
      <c r="Q141" s="35"/>
      <c r="R141" s="34"/>
      <c r="S141" s="34"/>
      <c r="T141" s="36"/>
      <c r="U141" s="39"/>
      <c r="V141" s="36"/>
      <c r="W141" s="34"/>
      <c r="X141" s="34"/>
      <c r="Y141" s="36"/>
      <c r="Z141" s="39"/>
      <c r="AA141" s="36"/>
      <c r="AB141" s="37"/>
      <c r="AC141" s="37"/>
      <c r="AD141" s="39"/>
      <c r="AE141" s="39"/>
      <c r="AF141" s="36"/>
      <c r="AG141" s="36"/>
      <c r="AH141" s="36"/>
      <c r="AI141" s="36"/>
      <c r="AJ141" s="36"/>
      <c r="AK141" s="36"/>
      <c r="AL141" s="83">
        <v>198997.18</v>
      </c>
      <c r="AM141" s="83">
        <v>184072.39</v>
      </c>
      <c r="AN141" s="83">
        <v>14924.79</v>
      </c>
    </row>
    <row r="142" spans="1:40" ht="143.4" customHeight="1" x14ac:dyDescent="0.25">
      <c r="A142" s="12" t="s">
        <v>534</v>
      </c>
      <c r="B142" s="12" t="s">
        <v>24</v>
      </c>
      <c r="C142" s="13"/>
      <c r="D142" s="13">
        <v>0</v>
      </c>
      <c r="E142" s="12" t="s">
        <v>535</v>
      </c>
      <c r="F142" s="12" t="s">
        <v>0</v>
      </c>
      <c r="G142" s="12" t="s">
        <v>24</v>
      </c>
      <c r="H142" s="12" t="s">
        <v>790</v>
      </c>
      <c r="I142" s="12" t="s">
        <v>791</v>
      </c>
      <c r="J142" s="62">
        <f>SUM(J143:J147)</f>
        <v>180</v>
      </c>
      <c r="K142" s="62">
        <f t="shared" ref="K142:L142" si="27">SUM(K143:K147)</f>
        <v>180</v>
      </c>
      <c r="L142" s="62">
        <f t="shared" si="27"/>
        <v>20</v>
      </c>
      <c r="M142" s="12"/>
      <c r="N142" s="12"/>
      <c r="O142" s="12"/>
      <c r="P142" s="15"/>
      <c r="Q142" s="19"/>
      <c r="R142" s="12"/>
      <c r="S142" s="12"/>
      <c r="T142" s="33"/>
      <c r="U142" s="33"/>
      <c r="V142" s="33"/>
      <c r="W142" s="12"/>
      <c r="X142" s="12"/>
      <c r="Y142" s="33"/>
      <c r="Z142" s="33"/>
      <c r="AA142" s="33"/>
      <c r="AB142" s="12"/>
      <c r="AC142" s="12"/>
      <c r="AD142" s="33"/>
      <c r="AE142" s="33"/>
      <c r="AF142" s="33"/>
      <c r="AG142" s="33"/>
      <c r="AH142" s="33"/>
      <c r="AI142" s="33"/>
      <c r="AJ142" s="33"/>
      <c r="AK142" s="33"/>
      <c r="AL142" s="83">
        <v>65213.18</v>
      </c>
      <c r="AM142" s="83">
        <v>60317.14</v>
      </c>
      <c r="AN142" s="83">
        <v>4896.04</v>
      </c>
    </row>
    <row r="143" spans="1:40" ht="135.6" customHeight="1" x14ac:dyDescent="0.25">
      <c r="A143" s="34" t="s">
        <v>536</v>
      </c>
      <c r="B143" s="34" t="s">
        <v>537</v>
      </c>
      <c r="C143" s="14" t="s">
        <v>38</v>
      </c>
      <c r="D143" s="16" t="s">
        <v>538</v>
      </c>
      <c r="E143" s="34" t="s">
        <v>539</v>
      </c>
      <c r="F143" s="34" t="s">
        <v>37</v>
      </c>
      <c r="G143" s="34" t="s">
        <v>538</v>
      </c>
      <c r="H143" s="34" t="s">
        <v>790</v>
      </c>
      <c r="I143" s="34" t="s">
        <v>791</v>
      </c>
      <c r="J143" s="35">
        <v>34</v>
      </c>
      <c r="K143" s="35">
        <v>34</v>
      </c>
      <c r="L143" s="35">
        <v>4</v>
      </c>
      <c r="M143" s="34" t="s">
        <v>0</v>
      </c>
      <c r="N143" s="34" t="s">
        <v>0</v>
      </c>
      <c r="O143" s="34" t="s">
        <v>0</v>
      </c>
      <c r="P143" s="37"/>
      <c r="Q143" s="39"/>
      <c r="R143" s="34"/>
      <c r="S143" s="34"/>
      <c r="T143" s="36"/>
      <c r="U143" s="39"/>
      <c r="V143" s="36"/>
      <c r="W143" s="34"/>
      <c r="X143" s="34"/>
      <c r="Y143" s="36"/>
      <c r="Z143" s="39"/>
      <c r="AA143" s="36"/>
      <c r="AB143" s="37"/>
      <c r="AC143" s="37"/>
      <c r="AD143" s="39"/>
      <c r="AE143" s="39"/>
      <c r="AF143" s="36"/>
      <c r="AG143" s="36"/>
      <c r="AH143" s="36"/>
      <c r="AI143" s="36"/>
      <c r="AJ143" s="36"/>
      <c r="AK143" s="36"/>
      <c r="AL143" s="83">
        <v>10453</v>
      </c>
      <c r="AM143" s="83">
        <v>9664.25</v>
      </c>
      <c r="AN143" s="83">
        <v>788.75</v>
      </c>
    </row>
    <row r="144" spans="1:40" ht="131.4" customHeight="1" x14ac:dyDescent="0.25">
      <c r="A144" s="34" t="s">
        <v>541</v>
      </c>
      <c r="B144" s="34" t="s">
        <v>542</v>
      </c>
      <c r="C144" s="14" t="s">
        <v>38</v>
      </c>
      <c r="D144" s="16" t="s">
        <v>543</v>
      </c>
      <c r="E144" s="34" t="s">
        <v>544</v>
      </c>
      <c r="F144" s="34" t="s">
        <v>37</v>
      </c>
      <c r="G144" s="34" t="s">
        <v>543</v>
      </c>
      <c r="H144" s="34" t="s">
        <v>790</v>
      </c>
      <c r="I144" s="34" t="s">
        <v>791</v>
      </c>
      <c r="J144" s="35">
        <v>50</v>
      </c>
      <c r="K144" s="35">
        <v>50</v>
      </c>
      <c r="L144" s="35">
        <v>0</v>
      </c>
      <c r="M144" s="34" t="s">
        <v>0</v>
      </c>
      <c r="N144" s="34" t="s">
        <v>0</v>
      </c>
      <c r="O144" s="34" t="s">
        <v>0</v>
      </c>
      <c r="P144" s="37"/>
      <c r="Q144" s="39"/>
      <c r="R144" s="34"/>
      <c r="S144" s="34"/>
      <c r="T144" s="36"/>
      <c r="U144" s="39"/>
      <c r="V144" s="36"/>
      <c r="W144" s="34"/>
      <c r="X144" s="34"/>
      <c r="Y144" s="36"/>
      <c r="Z144" s="39"/>
      <c r="AA144" s="36"/>
      <c r="AB144" s="37"/>
      <c r="AC144" s="37"/>
      <c r="AD144" s="39"/>
      <c r="AE144" s="39"/>
      <c r="AF144" s="36"/>
      <c r="AG144" s="36"/>
      <c r="AH144" s="36"/>
      <c r="AI144" s="36"/>
      <c r="AJ144" s="36"/>
      <c r="AK144" s="36"/>
      <c r="AL144" s="83">
        <v>17041.18</v>
      </c>
      <c r="AM144" s="83">
        <v>15763.09</v>
      </c>
      <c r="AN144" s="83">
        <v>1278.0899999999999</v>
      </c>
    </row>
    <row r="145" spans="1:40" ht="127.8" customHeight="1" x14ac:dyDescent="0.25">
      <c r="A145" s="34" t="s">
        <v>545</v>
      </c>
      <c r="B145" s="34" t="s">
        <v>546</v>
      </c>
      <c r="C145" s="14" t="s">
        <v>38</v>
      </c>
      <c r="D145" s="16" t="s">
        <v>547</v>
      </c>
      <c r="E145" s="34" t="s">
        <v>548</v>
      </c>
      <c r="F145" s="34" t="s">
        <v>37</v>
      </c>
      <c r="G145" s="34" t="s">
        <v>547</v>
      </c>
      <c r="H145" s="34" t="s">
        <v>790</v>
      </c>
      <c r="I145" s="34" t="s">
        <v>791</v>
      </c>
      <c r="J145" s="35">
        <v>42</v>
      </c>
      <c r="K145" s="35">
        <v>42</v>
      </c>
      <c r="L145" s="35">
        <v>9</v>
      </c>
      <c r="M145" s="34" t="s">
        <v>0</v>
      </c>
      <c r="N145" s="34" t="s">
        <v>0</v>
      </c>
      <c r="O145" s="34" t="s">
        <v>0</v>
      </c>
      <c r="P145" s="37"/>
      <c r="Q145" s="39"/>
      <c r="R145" s="34"/>
      <c r="S145" s="34"/>
      <c r="T145" s="36"/>
      <c r="U145" s="39"/>
      <c r="V145" s="36"/>
      <c r="W145" s="34"/>
      <c r="X145" s="34"/>
      <c r="Y145" s="36"/>
      <c r="Z145" s="39"/>
      <c r="AA145" s="36"/>
      <c r="AB145" s="37"/>
      <c r="AC145" s="37"/>
      <c r="AD145" s="39"/>
      <c r="AE145" s="39"/>
      <c r="AF145" s="36"/>
      <c r="AG145" s="36"/>
      <c r="AH145" s="36"/>
      <c r="AI145" s="36"/>
      <c r="AJ145" s="36"/>
      <c r="AK145" s="36"/>
      <c r="AL145" s="83">
        <v>15224</v>
      </c>
      <c r="AM145" s="83">
        <v>14082</v>
      </c>
      <c r="AN145" s="83">
        <v>1142</v>
      </c>
    </row>
    <row r="146" spans="1:40" ht="131.4" customHeight="1" x14ac:dyDescent="0.25">
      <c r="A146" s="34" t="s">
        <v>549</v>
      </c>
      <c r="B146" s="34" t="s">
        <v>550</v>
      </c>
      <c r="C146" s="14" t="s">
        <v>38</v>
      </c>
      <c r="D146" s="16" t="s">
        <v>551</v>
      </c>
      <c r="E146" s="34" t="s">
        <v>552</v>
      </c>
      <c r="F146" s="34" t="s">
        <v>37</v>
      </c>
      <c r="G146" s="34" t="s">
        <v>551</v>
      </c>
      <c r="H146" s="34" t="s">
        <v>790</v>
      </c>
      <c r="I146" s="34" t="s">
        <v>791</v>
      </c>
      <c r="J146" s="35">
        <v>11</v>
      </c>
      <c r="K146" s="35">
        <v>11</v>
      </c>
      <c r="L146" s="35">
        <v>4</v>
      </c>
      <c r="M146" s="34" t="s">
        <v>0</v>
      </c>
      <c r="N146" s="34" t="s">
        <v>0</v>
      </c>
      <c r="O146" s="34" t="s">
        <v>0</v>
      </c>
      <c r="P146" s="37"/>
      <c r="Q146" s="39"/>
      <c r="R146" s="34"/>
      <c r="S146" s="34"/>
      <c r="T146" s="36"/>
      <c r="U146" s="39"/>
      <c r="V146" s="36"/>
      <c r="W146" s="34"/>
      <c r="X146" s="34"/>
      <c r="Y146" s="36"/>
      <c r="Z146" s="39"/>
      <c r="AA146" s="36"/>
      <c r="AB146" s="37"/>
      <c r="AC146" s="37"/>
      <c r="AD146" s="39"/>
      <c r="AE146" s="39"/>
      <c r="AF146" s="36"/>
      <c r="AG146" s="36"/>
      <c r="AH146" s="36"/>
      <c r="AI146" s="36"/>
      <c r="AJ146" s="36"/>
      <c r="AK146" s="36"/>
      <c r="AL146" s="83">
        <v>6816</v>
      </c>
      <c r="AM146" s="83">
        <v>6304.8</v>
      </c>
      <c r="AN146" s="83">
        <v>511.2</v>
      </c>
    </row>
    <row r="147" spans="1:40" ht="134.4" customHeight="1" x14ac:dyDescent="0.25">
      <c r="A147" s="34" t="s">
        <v>554</v>
      </c>
      <c r="B147" s="34" t="s">
        <v>555</v>
      </c>
      <c r="C147" s="14" t="s">
        <v>38</v>
      </c>
      <c r="D147" s="16" t="s">
        <v>556</v>
      </c>
      <c r="E147" s="34" t="s">
        <v>557</v>
      </c>
      <c r="F147" s="34" t="s">
        <v>37</v>
      </c>
      <c r="G147" s="34" t="s">
        <v>556</v>
      </c>
      <c r="H147" s="34" t="s">
        <v>790</v>
      </c>
      <c r="I147" s="34" t="s">
        <v>791</v>
      </c>
      <c r="J147" s="35">
        <v>43</v>
      </c>
      <c r="K147" s="35">
        <v>43</v>
      </c>
      <c r="L147" s="35">
        <v>3</v>
      </c>
      <c r="M147" s="34" t="s">
        <v>0</v>
      </c>
      <c r="N147" s="34" t="s">
        <v>0</v>
      </c>
      <c r="O147" s="34"/>
      <c r="P147" s="37"/>
      <c r="Q147" s="39"/>
      <c r="R147" s="34"/>
      <c r="S147" s="34"/>
      <c r="T147" s="36"/>
      <c r="U147" s="39"/>
      <c r="V147" s="36"/>
      <c r="W147" s="34"/>
      <c r="X147" s="34"/>
      <c r="Y147" s="36"/>
      <c r="Z147" s="39"/>
      <c r="AA147" s="36"/>
      <c r="AB147" s="37"/>
      <c r="AC147" s="37"/>
      <c r="AD147" s="39"/>
      <c r="AE147" s="39"/>
      <c r="AF147" s="36"/>
      <c r="AG147" s="36"/>
      <c r="AH147" s="36"/>
      <c r="AI147" s="36"/>
      <c r="AJ147" s="36"/>
      <c r="AK147" s="36"/>
      <c r="AL147" s="83">
        <v>15679</v>
      </c>
      <c r="AM147" s="83">
        <v>14503</v>
      </c>
      <c r="AN147" s="83">
        <v>1176</v>
      </c>
    </row>
    <row r="148" spans="1:40" ht="100.05" customHeight="1" x14ac:dyDescent="0.25">
      <c r="A148" s="12" t="s">
        <v>559</v>
      </c>
      <c r="B148" s="12" t="s">
        <v>24</v>
      </c>
      <c r="C148" s="13"/>
      <c r="D148" s="13">
        <v>0</v>
      </c>
      <c r="E148" s="12" t="s">
        <v>560</v>
      </c>
      <c r="F148" s="12" t="s">
        <v>0</v>
      </c>
      <c r="G148" s="12" t="s">
        <v>24</v>
      </c>
      <c r="H148" s="12"/>
      <c r="I148" s="12"/>
      <c r="J148" s="12"/>
      <c r="K148" s="12"/>
      <c r="L148" s="12"/>
      <c r="M148" s="12"/>
      <c r="N148" s="12"/>
      <c r="O148" s="12"/>
      <c r="P148" s="15"/>
      <c r="Q148" s="19"/>
      <c r="R148" s="12"/>
      <c r="S148" s="12"/>
      <c r="T148" s="33"/>
      <c r="U148" s="33"/>
      <c r="V148" s="33"/>
      <c r="W148" s="12"/>
      <c r="X148" s="12"/>
      <c r="Y148" s="33"/>
      <c r="Z148" s="33"/>
      <c r="AA148" s="33"/>
      <c r="AB148" s="12"/>
      <c r="AC148" s="12"/>
      <c r="AD148" s="33"/>
      <c r="AE148" s="33"/>
      <c r="AF148" s="33"/>
      <c r="AG148" s="33"/>
      <c r="AH148" s="33"/>
      <c r="AI148" s="33"/>
      <c r="AJ148" s="33"/>
      <c r="AK148" s="33"/>
      <c r="AL148" s="83">
        <v>4198569.07</v>
      </c>
      <c r="AM148" s="83">
        <v>3426171.8699999996</v>
      </c>
      <c r="AN148" s="83">
        <v>772397.2</v>
      </c>
    </row>
    <row r="149" spans="1:40" ht="100.05" customHeight="1" x14ac:dyDescent="0.25">
      <c r="A149" s="12" t="s">
        <v>561</v>
      </c>
      <c r="B149" s="12" t="s">
        <v>24</v>
      </c>
      <c r="C149" s="13"/>
      <c r="D149" s="13">
        <v>0</v>
      </c>
      <c r="E149" s="12" t="s">
        <v>562</v>
      </c>
      <c r="F149" s="12" t="s">
        <v>0</v>
      </c>
      <c r="G149" s="12" t="s">
        <v>24</v>
      </c>
      <c r="H149" s="12" t="s">
        <v>792</v>
      </c>
      <c r="I149" s="12" t="s">
        <v>793</v>
      </c>
      <c r="J149" s="62">
        <f>SUM(J150:J154)</f>
        <v>5</v>
      </c>
      <c r="K149" s="62">
        <f t="shared" ref="K149:L149" si="28">SUM(K150:K154)</f>
        <v>5</v>
      </c>
      <c r="L149" s="62">
        <f t="shared" si="28"/>
        <v>3</v>
      </c>
      <c r="M149" s="12"/>
      <c r="N149" s="12"/>
      <c r="O149" s="12"/>
      <c r="P149" s="15"/>
      <c r="Q149" s="19"/>
      <c r="R149" s="12"/>
      <c r="S149" s="12"/>
      <c r="T149" s="33"/>
      <c r="U149" s="33"/>
      <c r="V149" s="33"/>
      <c r="W149" s="12"/>
      <c r="X149" s="12"/>
      <c r="Y149" s="33"/>
      <c r="Z149" s="33"/>
      <c r="AA149" s="33"/>
      <c r="AB149" s="12"/>
      <c r="AC149" s="12"/>
      <c r="AD149" s="33"/>
      <c r="AE149" s="33"/>
      <c r="AF149" s="33"/>
      <c r="AG149" s="33"/>
      <c r="AH149" s="33"/>
      <c r="AI149" s="33"/>
      <c r="AJ149" s="33"/>
      <c r="AK149" s="33"/>
      <c r="AL149" s="83">
        <v>1232367.95</v>
      </c>
      <c r="AM149" s="83">
        <v>905198.23</v>
      </c>
      <c r="AN149" s="83">
        <v>327169.71999999997</v>
      </c>
    </row>
    <row r="150" spans="1:40" ht="100.05" customHeight="1" x14ac:dyDescent="0.25">
      <c r="A150" s="34" t="s">
        <v>563</v>
      </c>
      <c r="B150" s="34" t="s">
        <v>564</v>
      </c>
      <c r="C150" s="14" t="s">
        <v>38</v>
      </c>
      <c r="D150" s="16" t="s">
        <v>565</v>
      </c>
      <c r="E150" s="34" t="s">
        <v>566</v>
      </c>
      <c r="F150" s="34" t="s">
        <v>37</v>
      </c>
      <c r="G150" s="34" t="s">
        <v>565</v>
      </c>
      <c r="H150" s="34" t="s">
        <v>792</v>
      </c>
      <c r="I150" s="34" t="s">
        <v>793</v>
      </c>
      <c r="J150" s="35">
        <v>1</v>
      </c>
      <c r="K150" s="35">
        <v>1</v>
      </c>
      <c r="L150" s="11">
        <v>0</v>
      </c>
      <c r="M150" s="34" t="s">
        <v>0</v>
      </c>
      <c r="N150" s="34" t="s">
        <v>0</v>
      </c>
      <c r="O150" s="34"/>
      <c r="P150" s="37"/>
      <c r="Q150" s="39"/>
      <c r="R150" s="34"/>
      <c r="S150" s="34"/>
      <c r="T150" s="36"/>
      <c r="U150" s="39"/>
      <c r="V150" s="36"/>
      <c r="W150" s="34"/>
      <c r="X150" s="34"/>
      <c r="Y150" s="36"/>
      <c r="Z150" s="39"/>
      <c r="AA150" s="36"/>
      <c r="AB150" s="37"/>
      <c r="AC150" s="37"/>
      <c r="AD150" s="39"/>
      <c r="AE150" s="39"/>
      <c r="AF150" s="36"/>
      <c r="AG150" s="36"/>
      <c r="AH150" s="36"/>
      <c r="AI150" s="36"/>
      <c r="AJ150" s="36"/>
      <c r="AK150" s="36"/>
      <c r="AL150" s="83">
        <v>148480</v>
      </c>
      <c r="AM150" s="83">
        <v>126208</v>
      </c>
      <c r="AN150" s="83">
        <v>22272</v>
      </c>
    </row>
    <row r="151" spans="1:40" ht="100.05" customHeight="1" x14ac:dyDescent="0.25">
      <c r="A151" s="34" t="s">
        <v>567</v>
      </c>
      <c r="B151" s="34" t="s">
        <v>568</v>
      </c>
      <c r="C151" s="14" t="s">
        <v>43</v>
      </c>
      <c r="D151" s="16" t="s">
        <v>569</v>
      </c>
      <c r="E151" s="34" t="s">
        <v>570</v>
      </c>
      <c r="F151" s="34" t="s">
        <v>37</v>
      </c>
      <c r="G151" s="34" t="s">
        <v>569</v>
      </c>
      <c r="H151" s="34" t="s">
        <v>792</v>
      </c>
      <c r="I151" s="34" t="s">
        <v>793</v>
      </c>
      <c r="J151" s="35">
        <v>1</v>
      </c>
      <c r="K151" s="35">
        <v>1</v>
      </c>
      <c r="L151" s="11">
        <v>1</v>
      </c>
      <c r="M151" s="34" t="s">
        <v>0</v>
      </c>
      <c r="N151" s="34" t="s">
        <v>0</v>
      </c>
      <c r="O151" s="34"/>
      <c r="P151" s="37"/>
      <c r="Q151" s="39"/>
      <c r="R151" s="34"/>
      <c r="S151" s="34"/>
      <c r="T151" s="36"/>
      <c r="U151" s="39"/>
      <c r="V151" s="36"/>
      <c r="W151" s="34"/>
      <c r="X151" s="34"/>
      <c r="Y151" s="36"/>
      <c r="Z151" s="39"/>
      <c r="AA151" s="36"/>
      <c r="AB151" s="37"/>
      <c r="AC151" s="37"/>
      <c r="AD151" s="39"/>
      <c r="AE151" s="39"/>
      <c r="AF151" s="36"/>
      <c r="AG151" s="36"/>
      <c r="AH151" s="36"/>
      <c r="AI151" s="36"/>
      <c r="AJ151" s="36"/>
      <c r="AK151" s="36"/>
      <c r="AL151" s="83">
        <v>185399.14999999997</v>
      </c>
      <c r="AM151" s="83">
        <v>157589.22999999998</v>
      </c>
      <c r="AN151" s="83">
        <v>27809.919999999995</v>
      </c>
    </row>
    <row r="152" spans="1:40" ht="100.05" customHeight="1" x14ac:dyDescent="0.25">
      <c r="A152" s="34" t="s">
        <v>571</v>
      </c>
      <c r="B152" s="34" t="s">
        <v>572</v>
      </c>
      <c r="C152" s="14" t="s">
        <v>43</v>
      </c>
      <c r="D152" s="16" t="s">
        <v>573</v>
      </c>
      <c r="E152" s="34" t="s">
        <v>574</v>
      </c>
      <c r="F152" s="34" t="s">
        <v>37</v>
      </c>
      <c r="G152" s="34" t="s">
        <v>573</v>
      </c>
      <c r="H152" s="34" t="s">
        <v>792</v>
      </c>
      <c r="I152" s="34" t="s">
        <v>793</v>
      </c>
      <c r="J152" s="35">
        <v>1</v>
      </c>
      <c r="K152" s="35">
        <v>1</v>
      </c>
      <c r="L152" s="11">
        <v>1</v>
      </c>
      <c r="M152" s="34" t="s">
        <v>0</v>
      </c>
      <c r="N152" s="34" t="s">
        <v>0</v>
      </c>
      <c r="O152" s="34"/>
      <c r="P152" s="37"/>
      <c r="Q152" s="39"/>
      <c r="R152" s="34"/>
      <c r="S152" s="34"/>
      <c r="T152" s="36"/>
      <c r="U152" s="39"/>
      <c r="V152" s="36"/>
      <c r="W152" s="34"/>
      <c r="X152" s="34"/>
      <c r="Y152" s="36"/>
      <c r="Z152" s="39"/>
      <c r="AA152" s="36"/>
      <c r="AB152" s="37"/>
      <c r="AC152" s="37"/>
      <c r="AD152" s="39"/>
      <c r="AE152" s="39"/>
      <c r="AF152" s="36"/>
      <c r="AG152" s="36"/>
      <c r="AH152" s="36"/>
      <c r="AI152" s="36"/>
      <c r="AJ152" s="36"/>
      <c r="AK152" s="36"/>
      <c r="AL152" s="83">
        <v>600732.80000000005</v>
      </c>
      <c r="AM152" s="83">
        <v>346361</v>
      </c>
      <c r="AN152" s="83">
        <v>254371.8</v>
      </c>
    </row>
    <row r="153" spans="1:40" ht="100.05" customHeight="1" x14ac:dyDescent="0.25">
      <c r="A153" s="34" t="s">
        <v>575</v>
      </c>
      <c r="B153" s="34" t="s">
        <v>576</v>
      </c>
      <c r="C153" s="14" t="s">
        <v>38</v>
      </c>
      <c r="D153" s="16" t="s">
        <v>577</v>
      </c>
      <c r="E153" s="34" t="s">
        <v>578</v>
      </c>
      <c r="F153" s="34" t="s">
        <v>37</v>
      </c>
      <c r="G153" s="34" t="s">
        <v>577</v>
      </c>
      <c r="H153" s="34" t="s">
        <v>792</v>
      </c>
      <c r="I153" s="34" t="s">
        <v>793</v>
      </c>
      <c r="J153" s="35">
        <v>1</v>
      </c>
      <c r="K153" s="35">
        <v>1</v>
      </c>
      <c r="L153" s="11">
        <v>0</v>
      </c>
      <c r="M153" s="34" t="s">
        <v>0</v>
      </c>
      <c r="N153" s="34" t="s">
        <v>0</v>
      </c>
      <c r="O153" s="34"/>
      <c r="P153" s="37"/>
      <c r="Q153" s="39"/>
      <c r="R153" s="34"/>
      <c r="S153" s="34"/>
      <c r="T153" s="36"/>
      <c r="U153" s="39"/>
      <c r="V153" s="36"/>
      <c r="W153" s="34"/>
      <c r="X153" s="34"/>
      <c r="Y153" s="36"/>
      <c r="Z153" s="39"/>
      <c r="AA153" s="36"/>
      <c r="AB153" s="37"/>
      <c r="AC153" s="37"/>
      <c r="AD153" s="39"/>
      <c r="AE153" s="39"/>
      <c r="AF153" s="36"/>
      <c r="AG153" s="36"/>
      <c r="AH153" s="36"/>
      <c r="AI153" s="36"/>
      <c r="AJ153" s="36"/>
      <c r="AK153" s="36"/>
      <c r="AL153" s="83">
        <v>151437</v>
      </c>
      <c r="AM153" s="83">
        <v>128721</v>
      </c>
      <c r="AN153" s="83">
        <v>22716</v>
      </c>
    </row>
    <row r="154" spans="1:40" ht="100.05" customHeight="1" x14ac:dyDescent="0.25">
      <c r="A154" s="34" t="s">
        <v>580</v>
      </c>
      <c r="B154" s="34" t="s">
        <v>581</v>
      </c>
      <c r="C154" s="14" t="s">
        <v>43</v>
      </c>
      <c r="D154" s="16" t="s">
        <v>582</v>
      </c>
      <c r="E154" s="34" t="s">
        <v>583</v>
      </c>
      <c r="F154" s="34" t="s">
        <v>37</v>
      </c>
      <c r="G154" s="34" t="s">
        <v>582</v>
      </c>
      <c r="H154" s="34" t="s">
        <v>792</v>
      </c>
      <c r="I154" s="34" t="s">
        <v>793</v>
      </c>
      <c r="J154" s="35">
        <v>1</v>
      </c>
      <c r="K154" s="35">
        <v>1</v>
      </c>
      <c r="L154" s="11">
        <v>1</v>
      </c>
      <c r="M154" s="34" t="s">
        <v>0</v>
      </c>
      <c r="N154" s="34" t="s">
        <v>0</v>
      </c>
      <c r="O154" s="34"/>
      <c r="P154" s="37"/>
      <c r="Q154" s="39"/>
      <c r="R154" s="34"/>
      <c r="S154" s="34"/>
      <c r="T154" s="36"/>
      <c r="U154" s="39"/>
      <c r="V154" s="36"/>
      <c r="W154" s="34"/>
      <c r="X154" s="34"/>
      <c r="Y154" s="36"/>
      <c r="Z154" s="39"/>
      <c r="AA154" s="36"/>
      <c r="AB154" s="37"/>
      <c r="AC154" s="37"/>
      <c r="AD154" s="39"/>
      <c r="AE154" s="39"/>
      <c r="AF154" s="36"/>
      <c r="AG154" s="36"/>
      <c r="AH154" s="36"/>
      <c r="AI154" s="36"/>
      <c r="AJ154" s="36"/>
      <c r="AK154" s="36"/>
      <c r="AL154" s="83">
        <v>146319</v>
      </c>
      <c r="AM154" s="83">
        <v>146319</v>
      </c>
      <c r="AN154" s="83">
        <v>0</v>
      </c>
    </row>
    <row r="155" spans="1:40" ht="100.05" customHeight="1" x14ac:dyDescent="0.25">
      <c r="A155" s="12" t="s">
        <v>585</v>
      </c>
      <c r="B155" s="12" t="s">
        <v>24</v>
      </c>
      <c r="C155" s="13"/>
      <c r="D155" s="13">
        <v>0</v>
      </c>
      <c r="E155" s="12" t="s">
        <v>586</v>
      </c>
      <c r="F155" s="12" t="s">
        <v>0</v>
      </c>
      <c r="G155" s="12" t="s">
        <v>24</v>
      </c>
      <c r="H155" s="12" t="s">
        <v>794</v>
      </c>
      <c r="I155" s="12" t="s">
        <v>795</v>
      </c>
      <c r="J155" s="62">
        <f>SUM(J156:J160)</f>
        <v>120</v>
      </c>
      <c r="K155" s="62">
        <f t="shared" ref="K155:L155" si="29">SUM(K156:K160)</f>
        <v>131</v>
      </c>
      <c r="L155" s="62">
        <f t="shared" si="29"/>
        <v>108</v>
      </c>
      <c r="M155" s="12"/>
      <c r="N155" s="12"/>
      <c r="O155" s="12"/>
      <c r="P155" s="15"/>
      <c r="Q155" s="19"/>
      <c r="R155" s="12"/>
      <c r="S155" s="12"/>
      <c r="T155" s="33"/>
      <c r="U155" s="33"/>
      <c r="V155" s="33"/>
      <c r="W155" s="12"/>
      <c r="X155" s="12"/>
      <c r="Y155" s="33"/>
      <c r="Z155" s="33"/>
      <c r="AA155" s="33"/>
      <c r="AB155" s="12"/>
      <c r="AC155" s="12"/>
      <c r="AD155" s="33"/>
      <c r="AE155" s="33"/>
      <c r="AF155" s="33"/>
      <c r="AG155" s="33"/>
      <c r="AH155" s="33"/>
      <c r="AI155" s="33"/>
      <c r="AJ155" s="33"/>
      <c r="AK155" s="33"/>
      <c r="AL155" s="83">
        <v>2966201.12</v>
      </c>
      <c r="AM155" s="83">
        <v>2520973.6399999997</v>
      </c>
      <c r="AN155" s="83">
        <v>445227.48000000004</v>
      </c>
    </row>
    <row r="156" spans="1:40" ht="100.05" customHeight="1" x14ac:dyDescent="0.25">
      <c r="A156" s="34" t="s">
        <v>587</v>
      </c>
      <c r="B156" s="34" t="s">
        <v>588</v>
      </c>
      <c r="C156" s="14" t="s">
        <v>38</v>
      </c>
      <c r="D156" s="16" t="s">
        <v>589</v>
      </c>
      <c r="E156" s="34" t="s">
        <v>590</v>
      </c>
      <c r="F156" s="34" t="s">
        <v>37</v>
      </c>
      <c r="G156" s="34" t="s">
        <v>589</v>
      </c>
      <c r="H156" s="34" t="s">
        <v>794</v>
      </c>
      <c r="I156" s="34" t="s">
        <v>795</v>
      </c>
      <c r="J156" s="35">
        <v>42</v>
      </c>
      <c r="K156" s="35">
        <v>42</v>
      </c>
      <c r="L156" s="35">
        <v>36</v>
      </c>
      <c r="M156" s="34" t="s">
        <v>0</v>
      </c>
      <c r="N156" s="34" t="s">
        <v>0</v>
      </c>
      <c r="O156" s="34"/>
      <c r="P156" s="37"/>
      <c r="Q156" s="39"/>
      <c r="R156" s="34"/>
      <c r="S156" s="34"/>
      <c r="T156" s="36"/>
      <c r="U156" s="39"/>
      <c r="V156" s="36"/>
      <c r="W156" s="34"/>
      <c r="X156" s="34"/>
      <c r="Y156" s="36"/>
      <c r="Z156" s="39"/>
      <c r="AA156" s="36"/>
      <c r="AB156" s="37"/>
      <c r="AC156" s="37"/>
      <c r="AD156" s="39"/>
      <c r="AE156" s="39"/>
      <c r="AF156" s="36"/>
      <c r="AG156" s="36"/>
      <c r="AH156" s="36"/>
      <c r="AI156" s="36"/>
      <c r="AJ156" s="36"/>
      <c r="AK156" s="36"/>
      <c r="AL156" s="83">
        <v>736499</v>
      </c>
      <c r="AM156" s="83">
        <v>626024</v>
      </c>
      <c r="AN156" s="83">
        <v>110475</v>
      </c>
    </row>
    <row r="157" spans="1:40" ht="100.05" customHeight="1" x14ac:dyDescent="0.25">
      <c r="A157" s="34" t="s">
        <v>591</v>
      </c>
      <c r="B157" s="34" t="s">
        <v>592</v>
      </c>
      <c r="C157" s="14" t="s">
        <v>43</v>
      </c>
      <c r="D157" s="16" t="s">
        <v>593</v>
      </c>
      <c r="E157" s="34" t="s">
        <v>594</v>
      </c>
      <c r="F157" s="34" t="s">
        <v>37</v>
      </c>
      <c r="G157" s="34" t="s">
        <v>593</v>
      </c>
      <c r="H157" s="34" t="s">
        <v>794</v>
      </c>
      <c r="I157" s="34" t="s">
        <v>795</v>
      </c>
      <c r="J157" s="35">
        <v>6</v>
      </c>
      <c r="K157" s="35">
        <v>6</v>
      </c>
      <c r="L157" s="35">
        <v>6</v>
      </c>
      <c r="M157" s="34" t="s">
        <v>0</v>
      </c>
      <c r="N157" s="34" t="s">
        <v>0</v>
      </c>
      <c r="O157" s="34"/>
      <c r="P157" s="37"/>
      <c r="Q157" s="39"/>
      <c r="R157" s="34"/>
      <c r="S157" s="34"/>
      <c r="T157" s="36"/>
      <c r="U157" s="39"/>
      <c r="V157" s="36"/>
      <c r="W157" s="34"/>
      <c r="X157" s="34"/>
      <c r="Y157" s="36"/>
      <c r="Z157" s="39"/>
      <c r="AA157" s="36"/>
      <c r="AB157" s="37"/>
      <c r="AC157" s="37"/>
      <c r="AD157" s="39"/>
      <c r="AE157" s="39"/>
      <c r="AF157" s="36"/>
      <c r="AG157" s="36"/>
      <c r="AH157" s="36"/>
      <c r="AI157" s="36"/>
      <c r="AJ157" s="36"/>
      <c r="AK157" s="36"/>
      <c r="AL157" s="83">
        <v>241889</v>
      </c>
      <c r="AM157" s="83">
        <v>205605.65</v>
      </c>
      <c r="AN157" s="83">
        <v>36283.35</v>
      </c>
    </row>
    <row r="158" spans="1:40" ht="100.05" customHeight="1" x14ac:dyDescent="0.25">
      <c r="A158" s="34" t="s">
        <v>571</v>
      </c>
      <c r="B158" s="34" t="s">
        <v>595</v>
      </c>
      <c r="C158" s="14" t="s">
        <v>38</v>
      </c>
      <c r="D158" s="16" t="s">
        <v>596</v>
      </c>
      <c r="E158" s="34" t="s">
        <v>597</v>
      </c>
      <c r="F158" s="34" t="s">
        <v>37</v>
      </c>
      <c r="G158" s="34" t="s">
        <v>596</v>
      </c>
      <c r="H158" s="34" t="s">
        <v>794</v>
      </c>
      <c r="I158" s="34" t="s">
        <v>795</v>
      </c>
      <c r="J158" s="35">
        <v>35</v>
      </c>
      <c r="K158" s="35">
        <v>43</v>
      </c>
      <c r="L158" s="35">
        <v>35</v>
      </c>
      <c r="M158" s="34" t="s">
        <v>0</v>
      </c>
      <c r="N158" s="34" t="s">
        <v>0</v>
      </c>
      <c r="O158" s="34"/>
      <c r="P158" s="37"/>
      <c r="Q158" s="39"/>
      <c r="R158" s="34"/>
      <c r="S158" s="34"/>
      <c r="T158" s="36"/>
      <c r="U158" s="39"/>
      <c r="V158" s="36"/>
      <c r="W158" s="34"/>
      <c r="X158" s="34"/>
      <c r="Y158" s="36"/>
      <c r="Z158" s="39"/>
      <c r="AA158" s="36"/>
      <c r="AB158" s="37"/>
      <c r="AC158" s="37"/>
      <c r="AD158" s="39"/>
      <c r="AE158" s="39"/>
      <c r="AF158" s="36"/>
      <c r="AG158" s="36"/>
      <c r="AH158" s="36"/>
      <c r="AI158" s="36"/>
      <c r="AJ158" s="36"/>
      <c r="AK158" s="36"/>
      <c r="AL158" s="83">
        <v>891741.17999999993</v>
      </c>
      <c r="AM158" s="83">
        <v>757980</v>
      </c>
      <c r="AN158" s="83">
        <v>133761.18</v>
      </c>
    </row>
    <row r="159" spans="1:40" ht="100.05" customHeight="1" x14ac:dyDescent="0.25">
      <c r="A159" s="34" t="s">
        <v>598</v>
      </c>
      <c r="B159" s="34" t="s">
        <v>599</v>
      </c>
      <c r="C159" s="14" t="s">
        <v>43</v>
      </c>
      <c r="D159" s="16" t="s">
        <v>600</v>
      </c>
      <c r="E159" s="34" t="s">
        <v>601</v>
      </c>
      <c r="F159" s="34" t="s">
        <v>37</v>
      </c>
      <c r="G159" s="34" t="s">
        <v>600</v>
      </c>
      <c r="H159" s="34" t="s">
        <v>794</v>
      </c>
      <c r="I159" s="34" t="s">
        <v>795</v>
      </c>
      <c r="J159" s="35">
        <v>25</v>
      </c>
      <c r="K159" s="35">
        <v>26</v>
      </c>
      <c r="L159" s="35">
        <v>26</v>
      </c>
      <c r="M159" s="34" t="s">
        <v>0</v>
      </c>
      <c r="N159" s="34" t="s">
        <v>0</v>
      </c>
      <c r="O159" s="34"/>
      <c r="P159" s="37"/>
      <c r="Q159" s="39"/>
      <c r="R159" s="34"/>
      <c r="S159" s="34"/>
      <c r="T159" s="36"/>
      <c r="U159" s="39"/>
      <c r="V159" s="36"/>
      <c r="W159" s="34"/>
      <c r="X159" s="34"/>
      <c r="Y159" s="36"/>
      <c r="Z159" s="39"/>
      <c r="AA159" s="36"/>
      <c r="AB159" s="37"/>
      <c r="AC159" s="37"/>
      <c r="AD159" s="39"/>
      <c r="AE159" s="39"/>
      <c r="AF159" s="36"/>
      <c r="AG159" s="36"/>
      <c r="AH159" s="36"/>
      <c r="AI159" s="36"/>
      <c r="AJ159" s="36"/>
      <c r="AK159" s="36"/>
      <c r="AL159" s="83">
        <v>727472.94</v>
      </c>
      <c r="AM159" s="83">
        <v>618351.99</v>
      </c>
      <c r="AN159" s="83">
        <v>109120.95</v>
      </c>
    </row>
    <row r="160" spans="1:40" ht="100.05" customHeight="1" x14ac:dyDescent="0.25">
      <c r="A160" s="34" t="s">
        <v>602</v>
      </c>
      <c r="B160" s="34" t="s">
        <v>603</v>
      </c>
      <c r="C160" s="14" t="s">
        <v>38</v>
      </c>
      <c r="D160" s="16" t="s">
        <v>604</v>
      </c>
      <c r="E160" s="34" t="s">
        <v>605</v>
      </c>
      <c r="F160" s="34" t="s">
        <v>37</v>
      </c>
      <c r="G160" s="34" t="s">
        <v>604</v>
      </c>
      <c r="H160" s="34" t="s">
        <v>794</v>
      </c>
      <c r="I160" s="34" t="s">
        <v>795</v>
      </c>
      <c r="J160" s="35">
        <v>12</v>
      </c>
      <c r="K160" s="35">
        <v>14</v>
      </c>
      <c r="L160" s="35">
        <v>5</v>
      </c>
      <c r="M160" s="34" t="s">
        <v>0</v>
      </c>
      <c r="N160" s="34" t="s">
        <v>0</v>
      </c>
      <c r="O160" s="34"/>
      <c r="P160" s="37"/>
      <c r="Q160" s="39"/>
      <c r="R160" s="34"/>
      <c r="S160" s="34"/>
      <c r="T160" s="36"/>
      <c r="U160" s="39"/>
      <c r="V160" s="36"/>
      <c r="W160" s="34"/>
      <c r="X160" s="34"/>
      <c r="Y160" s="36"/>
      <c r="Z160" s="39"/>
      <c r="AA160" s="36"/>
      <c r="AB160" s="37"/>
      <c r="AC160" s="37"/>
      <c r="AD160" s="39"/>
      <c r="AE160" s="39"/>
      <c r="AF160" s="36"/>
      <c r="AG160" s="36"/>
      <c r="AH160" s="36"/>
      <c r="AI160" s="36"/>
      <c r="AJ160" s="36"/>
      <c r="AK160" s="36"/>
      <c r="AL160" s="83">
        <v>368599</v>
      </c>
      <c r="AM160" s="83">
        <v>313012</v>
      </c>
      <c r="AN160" s="83">
        <v>55587</v>
      </c>
    </row>
    <row r="161" spans="1:40" ht="100.05" customHeight="1" x14ac:dyDescent="0.25">
      <c r="A161" s="12" t="s">
        <v>606</v>
      </c>
      <c r="B161" s="12" t="s">
        <v>24</v>
      </c>
      <c r="C161" s="13"/>
      <c r="D161" s="13">
        <v>0</v>
      </c>
      <c r="E161" s="12" t="s">
        <v>607</v>
      </c>
      <c r="F161" s="12" t="s">
        <v>0</v>
      </c>
      <c r="G161" s="12" t="s">
        <v>24</v>
      </c>
      <c r="H161" s="12"/>
      <c r="I161" s="12"/>
      <c r="J161" s="12"/>
      <c r="K161" s="12"/>
      <c r="L161" s="12"/>
      <c r="M161" s="12"/>
      <c r="N161" s="12"/>
      <c r="O161" s="12"/>
      <c r="P161" s="15"/>
      <c r="Q161" s="19"/>
      <c r="R161" s="12"/>
      <c r="S161" s="12"/>
      <c r="T161" s="12"/>
      <c r="U161" s="12"/>
      <c r="V161" s="12"/>
      <c r="W161" s="12"/>
      <c r="X161" s="12"/>
      <c r="Y161" s="33"/>
      <c r="Z161" s="33"/>
      <c r="AA161" s="33"/>
      <c r="AB161" s="12"/>
      <c r="AC161" s="12"/>
      <c r="AD161" s="33"/>
      <c r="AE161" s="33"/>
      <c r="AF161" s="33"/>
      <c r="AG161" s="33"/>
      <c r="AH161" s="33"/>
      <c r="AI161" s="33"/>
      <c r="AJ161" s="33"/>
      <c r="AK161" s="33"/>
      <c r="AL161" s="83">
        <v>1138177.76</v>
      </c>
      <c r="AM161" s="83">
        <v>967319.36999999988</v>
      </c>
      <c r="AN161" s="83">
        <v>170858.38999999998</v>
      </c>
    </row>
    <row r="162" spans="1:40" ht="115.8" customHeight="1" x14ac:dyDescent="0.25">
      <c r="A162" s="12" t="s">
        <v>608</v>
      </c>
      <c r="B162" s="12" t="s">
        <v>24</v>
      </c>
      <c r="C162" s="13"/>
      <c r="D162" s="13">
        <v>0</v>
      </c>
      <c r="E162" s="12" t="s">
        <v>609</v>
      </c>
      <c r="F162" s="12" t="s">
        <v>0</v>
      </c>
      <c r="G162" s="12" t="s">
        <v>24</v>
      </c>
      <c r="H162" s="12" t="s">
        <v>796</v>
      </c>
      <c r="I162" s="12" t="s">
        <v>797</v>
      </c>
      <c r="J162" s="62">
        <f>SUM(J163:J167)</f>
        <v>57</v>
      </c>
      <c r="K162" s="62">
        <f t="shared" ref="K162:V162" si="30">SUM(K163:K167)</f>
        <v>57</v>
      </c>
      <c r="L162" s="62">
        <f t="shared" si="30"/>
        <v>1</v>
      </c>
      <c r="M162" s="62" t="s">
        <v>798</v>
      </c>
      <c r="N162" s="62" t="s">
        <v>799</v>
      </c>
      <c r="O162" s="62">
        <f t="shared" si="30"/>
        <v>293</v>
      </c>
      <c r="P162" s="62">
        <f t="shared" si="30"/>
        <v>293</v>
      </c>
      <c r="Q162" s="62">
        <f t="shared" si="30"/>
        <v>363</v>
      </c>
      <c r="R162" s="62" t="s">
        <v>800</v>
      </c>
      <c r="S162" s="62" t="s">
        <v>801</v>
      </c>
      <c r="T162" s="62">
        <f t="shared" si="30"/>
        <v>3</v>
      </c>
      <c r="U162" s="62">
        <f t="shared" si="30"/>
        <v>3</v>
      </c>
      <c r="V162" s="62">
        <f t="shared" si="30"/>
        <v>2</v>
      </c>
      <c r="W162" s="12"/>
      <c r="X162" s="12"/>
      <c r="Y162" s="33"/>
      <c r="Z162" s="33"/>
      <c r="AA162" s="33"/>
      <c r="AB162" s="12"/>
      <c r="AC162" s="12"/>
      <c r="AD162" s="33"/>
      <c r="AE162" s="33"/>
      <c r="AF162" s="33"/>
      <c r="AG162" s="33"/>
      <c r="AH162" s="33"/>
      <c r="AI162" s="33"/>
      <c r="AJ162" s="33"/>
      <c r="AK162" s="33"/>
      <c r="AL162" s="83">
        <v>1138177.76</v>
      </c>
      <c r="AM162" s="83">
        <v>967319.36999999988</v>
      </c>
      <c r="AN162" s="83">
        <v>170858.38999999998</v>
      </c>
    </row>
    <row r="163" spans="1:40" ht="100.05" customHeight="1" x14ac:dyDescent="0.25">
      <c r="A163" s="34" t="s">
        <v>610</v>
      </c>
      <c r="B163" s="34" t="s">
        <v>611</v>
      </c>
      <c r="C163" s="14" t="s">
        <v>43</v>
      </c>
      <c r="D163" s="16" t="s">
        <v>612</v>
      </c>
      <c r="E163" s="34" t="s">
        <v>613</v>
      </c>
      <c r="F163" s="34" t="s">
        <v>37</v>
      </c>
      <c r="G163" s="34" t="s">
        <v>612</v>
      </c>
      <c r="H163" s="34" t="s">
        <v>796</v>
      </c>
      <c r="I163" s="34" t="s">
        <v>797</v>
      </c>
      <c r="J163" s="35">
        <v>1</v>
      </c>
      <c r="K163" s="35">
        <v>1</v>
      </c>
      <c r="L163" s="35">
        <v>1</v>
      </c>
      <c r="M163" s="34" t="s">
        <v>798</v>
      </c>
      <c r="N163" s="34" t="s">
        <v>799</v>
      </c>
      <c r="O163" s="35">
        <v>38</v>
      </c>
      <c r="P163" s="35">
        <v>38</v>
      </c>
      <c r="Q163" s="35">
        <v>119</v>
      </c>
      <c r="R163" s="34" t="s">
        <v>800</v>
      </c>
      <c r="S163" s="34" t="s">
        <v>801</v>
      </c>
      <c r="T163" s="35">
        <v>1</v>
      </c>
      <c r="U163" s="35">
        <v>1</v>
      </c>
      <c r="V163" s="35">
        <v>1</v>
      </c>
      <c r="W163" s="34"/>
      <c r="X163" s="34"/>
      <c r="Y163" s="36"/>
      <c r="Z163" s="49"/>
      <c r="AA163" s="64"/>
      <c r="AB163" s="37"/>
      <c r="AC163" s="37"/>
      <c r="AD163" s="39"/>
      <c r="AE163" s="49"/>
      <c r="AF163" s="64"/>
      <c r="AG163" s="36"/>
      <c r="AH163" s="36"/>
      <c r="AI163" s="36"/>
      <c r="AJ163" s="36"/>
      <c r="AK163" s="36"/>
      <c r="AL163" s="83">
        <v>172733.52</v>
      </c>
      <c r="AM163" s="83">
        <v>146823.49</v>
      </c>
      <c r="AN163" s="83">
        <v>25910.03</v>
      </c>
    </row>
    <row r="164" spans="1:40" ht="100.05" customHeight="1" x14ac:dyDescent="0.25">
      <c r="A164" s="34" t="s">
        <v>614</v>
      </c>
      <c r="B164" s="34" t="s">
        <v>615</v>
      </c>
      <c r="C164" s="14" t="s">
        <v>38</v>
      </c>
      <c r="D164" s="16" t="s">
        <v>616</v>
      </c>
      <c r="E164" s="34" t="s">
        <v>617</v>
      </c>
      <c r="F164" s="34" t="s">
        <v>37</v>
      </c>
      <c r="G164" s="34" t="s">
        <v>616</v>
      </c>
      <c r="H164" s="34" t="s">
        <v>796</v>
      </c>
      <c r="I164" s="34" t="s">
        <v>797</v>
      </c>
      <c r="J164" s="35">
        <v>2</v>
      </c>
      <c r="K164" s="35">
        <v>2</v>
      </c>
      <c r="L164" s="11">
        <v>0</v>
      </c>
      <c r="M164" s="34" t="s">
        <v>798</v>
      </c>
      <c r="N164" s="34" t="s">
        <v>799</v>
      </c>
      <c r="O164" s="35">
        <v>20</v>
      </c>
      <c r="P164" s="35">
        <v>20</v>
      </c>
      <c r="Q164" s="35">
        <v>0</v>
      </c>
      <c r="R164" s="34" t="s">
        <v>800</v>
      </c>
      <c r="S164" s="34" t="s">
        <v>801</v>
      </c>
      <c r="T164" s="35">
        <v>1</v>
      </c>
      <c r="U164" s="35">
        <v>1</v>
      </c>
      <c r="V164" s="35">
        <v>0</v>
      </c>
      <c r="W164" s="34"/>
      <c r="X164" s="34"/>
      <c r="Y164" s="36"/>
      <c r="Z164" s="49"/>
      <c r="AA164" s="64"/>
      <c r="AB164" s="37"/>
      <c r="AC164" s="37"/>
      <c r="AD164" s="39"/>
      <c r="AE164" s="49"/>
      <c r="AF164" s="64"/>
      <c r="AG164" s="36"/>
      <c r="AH164" s="36"/>
      <c r="AI164" s="36"/>
      <c r="AJ164" s="36"/>
      <c r="AK164" s="36"/>
      <c r="AL164" s="83">
        <v>192832.21</v>
      </c>
      <c r="AM164" s="83">
        <v>163907.37</v>
      </c>
      <c r="AN164" s="83">
        <v>28924.84</v>
      </c>
    </row>
    <row r="165" spans="1:40" ht="100.05" customHeight="1" x14ac:dyDescent="0.25">
      <c r="A165" s="34" t="s">
        <v>618</v>
      </c>
      <c r="B165" s="34" t="s">
        <v>619</v>
      </c>
      <c r="C165" s="14" t="s">
        <v>38</v>
      </c>
      <c r="D165" s="16" t="s">
        <v>620</v>
      </c>
      <c r="E165" s="34" t="s">
        <v>621</v>
      </c>
      <c r="F165" s="34" t="s">
        <v>37</v>
      </c>
      <c r="G165" s="34" t="s">
        <v>620</v>
      </c>
      <c r="H165" s="34" t="s">
        <v>796</v>
      </c>
      <c r="I165" s="34" t="s">
        <v>797</v>
      </c>
      <c r="J165" s="35">
        <v>14</v>
      </c>
      <c r="K165" s="35">
        <v>14</v>
      </c>
      <c r="L165" s="11">
        <v>0</v>
      </c>
      <c r="M165" s="34" t="s">
        <v>798</v>
      </c>
      <c r="N165" s="34" t="s">
        <v>799</v>
      </c>
      <c r="O165" s="35">
        <v>80</v>
      </c>
      <c r="P165" s="35">
        <v>80</v>
      </c>
      <c r="Q165" s="35">
        <v>60</v>
      </c>
      <c r="R165" s="34" t="s">
        <v>0</v>
      </c>
      <c r="S165" s="34" t="s">
        <v>0</v>
      </c>
      <c r="T165" s="35"/>
      <c r="U165" s="35"/>
      <c r="V165" s="35"/>
      <c r="W165" s="34"/>
      <c r="X165" s="34"/>
      <c r="Y165" s="36"/>
      <c r="Z165" s="49"/>
      <c r="AA165" s="64"/>
      <c r="AB165" s="37"/>
      <c r="AC165" s="37"/>
      <c r="AD165" s="39"/>
      <c r="AE165" s="49"/>
      <c r="AF165" s="64"/>
      <c r="AG165" s="36"/>
      <c r="AH165" s="36"/>
      <c r="AI165" s="36"/>
      <c r="AJ165" s="36"/>
      <c r="AK165" s="36"/>
      <c r="AL165" s="83">
        <v>163986.88</v>
      </c>
      <c r="AM165" s="83">
        <v>139388</v>
      </c>
      <c r="AN165" s="83">
        <v>24598.880000000001</v>
      </c>
    </row>
    <row r="166" spans="1:40" ht="100.05" customHeight="1" x14ac:dyDescent="0.25">
      <c r="A166" s="34" t="s">
        <v>622</v>
      </c>
      <c r="B166" s="34" t="s">
        <v>623</v>
      </c>
      <c r="C166" s="14" t="s">
        <v>38</v>
      </c>
      <c r="D166" s="16" t="s">
        <v>624</v>
      </c>
      <c r="E166" s="34" t="s">
        <v>625</v>
      </c>
      <c r="F166" s="34" t="s">
        <v>37</v>
      </c>
      <c r="G166" s="34" t="s">
        <v>624</v>
      </c>
      <c r="H166" s="34" t="s">
        <v>796</v>
      </c>
      <c r="I166" s="34" t="s">
        <v>797</v>
      </c>
      <c r="J166" s="35">
        <v>38</v>
      </c>
      <c r="K166" s="35">
        <v>38</v>
      </c>
      <c r="L166" s="11">
        <v>0</v>
      </c>
      <c r="M166" s="34" t="s">
        <v>798</v>
      </c>
      <c r="N166" s="34" t="s">
        <v>799</v>
      </c>
      <c r="O166" s="35">
        <v>140</v>
      </c>
      <c r="P166" s="35">
        <v>140</v>
      </c>
      <c r="Q166" s="35">
        <v>184</v>
      </c>
      <c r="R166" s="34" t="s">
        <v>800</v>
      </c>
      <c r="S166" s="34" t="s">
        <v>801</v>
      </c>
      <c r="T166" s="35">
        <v>1</v>
      </c>
      <c r="U166" s="35">
        <v>1</v>
      </c>
      <c r="V166" s="35">
        <v>1</v>
      </c>
      <c r="W166" s="34"/>
      <c r="X166" s="34"/>
      <c r="Y166" s="36"/>
      <c r="Z166" s="49"/>
      <c r="AA166" s="64"/>
      <c r="AB166" s="37"/>
      <c r="AC166" s="37"/>
      <c r="AD166" s="39"/>
      <c r="AE166" s="49"/>
      <c r="AF166" s="64"/>
      <c r="AG166" s="36"/>
      <c r="AH166" s="36"/>
      <c r="AI166" s="36"/>
      <c r="AJ166" s="36"/>
      <c r="AK166" s="36"/>
      <c r="AL166" s="83">
        <v>446883.18999999994</v>
      </c>
      <c r="AM166" s="83">
        <v>379850.70999999996</v>
      </c>
      <c r="AN166" s="83">
        <v>67032.479999999996</v>
      </c>
    </row>
    <row r="167" spans="1:40" ht="100.05" customHeight="1" x14ac:dyDescent="0.25">
      <c r="A167" s="34" t="s">
        <v>626</v>
      </c>
      <c r="B167" s="34" t="s">
        <v>627</v>
      </c>
      <c r="C167" s="14" t="s">
        <v>38</v>
      </c>
      <c r="D167" s="16" t="s">
        <v>628</v>
      </c>
      <c r="E167" s="34" t="s">
        <v>629</v>
      </c>
      <c r="F167" s="34" t="s">
        <v>37</v>
      </c>
      <c r="G167" s="34" t="s">
        <v>628</v>
      </c>
      <c r="H167" s="34" t="s">
        <v>796</v>
      </c>
      <c r="I167" s="34" t="s">
        <v>797</v>
      </c>
      <c r="J167" s="35">
        <v>2</v>
      </c>
      <c r="K167" s="35">
        <v>2</v>
      </c>
      <c r="L167" s="11">
        <v>0</v>
      </c>
      <c r="M167" s="34" t="s">
        <v>798</v>
      </c>
      <c r="N167" s="34" t="s">
        <v>799</v>
      </c>
      <c r="O167" s="35">
        <v>15</v>
      </c>
      <c r="P167" s="35">
        <v>15</v>
      </c>
      <c r="Q167" s="35">
        <v>0</v>
      </c>
      <c r="R167" s="34" t="s">
        <v>0</v>
      </c>
      <c r="S167" s="34"/>
      <c r="T167" s="35"/>
      <c r="U167" s="35"/>
      <c r="V167" s="35"/>
      <c r="W167" s="34"/>
      <c r="X167" s="34"/>
      <c r="Y167" s="36"/>
      <c r="Z167" s="50"/>
      <c r="AA167" s="51"/>
      <c r="AB167" s="37"/>
      <c r="AC167" s="37"/>
      <c r="AD167" s="39"/>
      <c r="AE167" s="49"/>
      <c r="AF167" s="64"/>
      <c r="AG167" s="36"/>
      <c r="AH167" s="36"/>
      <c r="AI167" s="36"/>
      <c r="AJ167" s="36"/>
      <c r="AK167" s="36"/>
      <c r="AL167" s="83">
        <v>161741.96</v>
      </c>
      <c r="AM167" s="83">
        <v>137349.79999999999</v>
      </c>
      <c r="AN167" s="83">
        <v>24392.16</v>
      </c>
    </row>
    <row r="168" spans="1:40" ht="100.05" customHeight="1" x14ac:dyDescent="0.25">
      <c r="A168" s="12" t="s">
        <v>630</v>
      </c>
      <c r="B168" s="12" t="s">
        <v>24</v>
      </c>
      <c r="C168" s="13"/>
      <c r="D168" s="13">
        <v>0</v>
      </c>
      <c r="E168" s="12" t="s">
        <v>631</v>
      </c>
      <c r="F168" s="12" t="s">
        <v>0</v>
      </c>
      <c r="G168" s="12" t="s">
        <v>24</v>
      </c>
      <c r="H168" s="12"/>
      <c r="I168" s="12"/>
      <c r="J168" s="12"/>
      <c r="K168" s="12"/>
      <c r="L168" s="12"/>
      <c r="M168" s="12"/>
      <c r="N168" s="12"/>
      <c r="O168" s="12"/>
      <c r="P168" s="15"/>
      <c r="Q168" s="19"/>
      <c r="R168" s="12"/>
      <c r="S168" s="12"/>
      <c r="T168" s="12"/>
      <c r="U168" s="12"/>
      <c r="V168" s="12"/>
      <c r="W168" s="12"/>
      <c r="X168" s="12"/>
      <c r="Y168" s="33"/>
      <c r="Z168" s="33"/>
      <c r="AA168" s="33"/>
      <c r="AB168" s="12"/>
      <c r="AC168" s="12"/>
      <c r="AD168" s="33"/>
      <c r="AE168" s="33"/>
      <c r="AF168" s="33"/>
      <c r="AG168" s="33"/>
      <c r="AH168" s="33"/>
      <c r="AI168" s="33"/>
      <c r="AJ168" s="33"/>
      <c r="AK168" s="33"/>
      <c r="AL168" s="83">
        <v>6157378.1999999993</v>
      </c>
      <c r="AM168" s="83">
        <v>5075494.95</v>
      </c>
      <c r="AN168" s="83">
        <v>1081883.2499999998</v>
      </c>
    </row>
    <row r="169" spans="1:40" ht="100.05" customHeight="1" x14ac:dyDescent="0.25">
      <c r="A169" s="12" t="s">
        <v>632</v>
      </c>
      <c r="B169" s="12" t="s">
        <v>24</v>
      </c>
      <c r="C169" s="13"/>
      <c r="D169" s="13">
        <v>0</v>
      </c>
      <c r="E169" s="12" t="s">
        <v>633</v>
      </c>
      <c r="F169" s="12" t="s">
        <v>0</v>
      </c>
      <c r="G169" s="12" t="s">
        <v>24</v>
      </c>
      <c r="H169" s="12"/>
      <c r="I169" s="12"/>
      <c r="J169" s="12"/>
      <c r="K169" s="12"/>
      <c r="L169" s="12"/>
      <c r="M169" s="12"/>
      <c r="N169" s="12"/>
      <c r="O169" s="12"/>
      <c r="P169" s="15"/>
      <c r="Q169" s="19"/>
      <c r="R169" s="12"/>
      <c r="S169" s="12"/>
      <c r="T169" s="12"/>
      <c r="U169" s="12"/>
      <c r="V169" s="12"/>
      <c r="W169" s="12"/>
      <c r="X169" s="12"/>
      <c r="Y169" s="33"/>
      <c r="Z169" s="33"/>
      <c r="AA169" s="33"/>
      <c r="AB169" s="12"/>
      <c r="AC169" s="12"/>
      <c r="AD169" s="33"/>
      <c r="AE169" s="33"/>
      <c r="AF169" s="33"/>
      <c r="AG169" s="33"/>
      <c r="AH169" s="33"/>
      <c r="AI169" s="33"/>
      <c r="AJ169" s="33"/>
      <c r="AK169" s="33"/>
      <c r="AL169" s="83">
        <v>6157378.1999999993</v>
      </c>
      <c r="AM169" s="83">
        <v>5075494.95</v>
      </c>
      <c r="AN169" s="83">
        <v>1081883.2499999998</v>
      </c>
    </row>
    <row r="170" spans="1:40" ht="100.05" customHeight="1" x14ac:dyDescent="0.25">
      <c r="A170" s="12" t="s">
        <v>634</v>
      </c>
      <c r="B170" s="12" t="s">
        <v>24</v>
      </c>
      <c r="C170" s="13"/>
      <c r="D170" s="13">
        <v>0</v>
      </c>
      <c r="E170" s="12" t="s">
        <v>635</v>
      </c>
      <c r="F170" s="12" t="s">
        <v>0</v>
      </c>
      <c r="G170" s="12" t="s">
        <v>24</v>
      </c>
      <c r="H170" s="12"/>
      <c r="I170" s="12"/>
      <c r="J170" s="12"/>
      <c r="K170" s="12"/>
      <c r="L170" s="12"/>
      <c r="M170" s="12"/>
      <c r="N170" s="12"/>
      <c r="O170" s="12"/>
      <c r="P170" s="15"/>
      <c r="Q170" s="19"/>
      <c r="R170" s="12"/>
      <c r="S170" s="12"/>
      <c r="T170" s="12"/>
      <c r="U170" s="12"/>
      <c r="V170" s="12"/>
      <c r="W170" s="12"/>
      <c r="X170" s="12"/>
      <c r="Y170" s="33"/>
      <c r="Z170" s="33"/>
      <c r="AA170" s="33"/>
      <c r="AB170" s="12"/>
      <c r="AC170" s="12"/>
      <c r="AD170" s="33"/>
      <c r="AE170" s="33"/>
      <c r="AF170" s="33"/>
      <c r="AG170" s="33"/>
      <c r="AH170" s="33"/>
      <c r="AI170" s="33"/>
      <c r="AJ170" s="33"/>
      <c r="AK170" s="33"/>
      <c r="AL170" s="83">
        <v>4130687.05</v>
      </c>
      <c r="AM170" s="83">
        <v>3352807.77</v>
      </c>
      <c r="AN170" s="83">
        <v>777879.2799999998</v>
      </c>
    </row>
    <row r="171" spans="1:40" ht="100.05" customHeight="1" x14ac:dyDescent="0.25">
      <c r="A171" s="12" t="s">
        <v>636</v>
      </c>
      <c r="B171" s="12" t="s">
        <v>24</v>
      </c>
      <c r="C171" s="13"/>
      <c r="D171" s="13">
        <v>0</v>
      </c>
      <c r="E171" s="12" t="s">
        <v>637</v>
      </c>
      <c r="F171" s="12" t="s">
        <v>0</v>
      </c>
      <c r="G171" s="12" t="s">
        <v>24</v>
      </c>
      <c r="H171" s="12" t="s">
        <v>802</v>
      </c>
      <c r="I171" s="12" t="s">
        <v>803</v>
      </c>
      <c r="J171" s="15">
        <f>SUM(J172)</f>
        <v>7187.76</v>
      </c>
      <c r="K171" s="15">
        <f t="shared" ref="K171:L171" si="31">SUM(K172)</f>
        <v>7187.76</v>
      </c>
      <c r="L171" s="15">
        <f t="shared" si="31"/>
        <v>0</v>
      </c>
      <c r="M171" s="12"/>
      <c r="N171" s="12"/>
      <c r="O171" s="12"/>
      <c r="P171" s="15"/>
      <c r="Q171" s="19"/>
      <c r="R171" s="12"/>
      <c r="S171" s="12"/>
      <c r="T171" s="12"/>
      <c r="U171" s="12"/>
      <c r="V171" s="12"/>
      <c r="W171" s="12"/>
      <c r="X171" s="12"/>
      <c r="Y171" s="33"/>
      <c r="Z171" s="33"/>
      <c r="AA171" s="33"/>
      <c r="AB171" s="12"/>
      <c r="AC171" s="12"/>
      <c r="AD171" s="33"/>
      <c r="AE171" s="33"/>
      <c r="AF171" s="33"/>
      <c r="AG171" s="33"/>
      <c r="AH171" s="33"/>
      <c r="AI171" s="33"/>
      <c r="AJ171" s="33"/>
      <c r="AK171" s="33"/>
      <c r="AL171" s="83">
        <v>4130687.05</v>
      </c>
      <c r="AM171" s="83">
        <v>3352807.77</v>
      </c>
      <c r="AN171" s="83">
        <v>777879.2799999998</v>
      </c>
    </row>
    <row r="172" spans="1:40" ht="100.05" customHeight="1" x14ac:dyDescent="0.25">
      <c r="A172" s="34" t="s">
        <v>638</v>
      </c>
      <c r="B172" s="34" t="s">
        <v>639</v>
      </c>
      <c r="C172" s="14" t="s">
        <v>38</v>
      </c>
      <c r="D172" s="16" t="s">
        <v>640</v>
      </c>
      <c r="E172" s="34" t="s">
        <v>641</v>
      </c>
      <c r="F172" s="34" t="s">
        <v>37</v>
      </c>
      <c r="G172" s="34" t="s">
        <v>640</v>
      </c>
      <c r="H172" s="34" t="s">
        <v>802</v>
      </c>
      <c r="I172" s="34" t="s">
        <v>803</v>
      </c>
      <c r="J172" s="38">
        <v>7187.76</v>
      </c>
      <c r="K172" s="38">
        <v>7187.76</v>
      </c>
      <c r="L172" s="38">
        <v>0</v>
      </c>
      <c r="M172" s="34" t="s">
        <v>0</v>
      </c>
      <c r="N172" s="34" t="s">
        <v>0</v>
      </c>
      <c r="O172" s="34"/>
      <c r="P172" s="37"/>
      <c r="Q172" s="39"/>
      <c r="R172" s="34"/>
      <c r="S172" s="34"/>
      <c r="T172" s="47"/>
      <c r="U172" s="47"/>
      <c r="V172" s="47"/>
      <c r="W172" s="34"/>
      <c r="X172" s="34"/>
      <c r="Y172" s="36"/>
      <c r="Z172" s="39"/>
      <c r="AA172" s="36"/>
      <c r="AB172" s="37"/>
      <c r="AC172" s="37"/>
      <c r="AD172" s="39"/>
      <c r="AE172" s="39"/>
      <c r="AF172" s="36"/>
      <c r="AG172" s="36"/>
      <c r="AH172" s="36"/>
      <c r="AI172" s="36"/>
      <c r="AJ172" s="36"/>
      <c r="AK172" s="36"/>
      <c r="AL172" s="83">
        <v>4130687.05</v>
      </c>
      <c r="AM172" s="83">
        <v>3352807.77</v>
      </c>
      <c r="AN172" s="83">
        <v>777879.2799999998</v>
      </c>
    </row>
    <row r="173" spans="1:40" ht="100.05" customHeight="1" x14ac:dyDescent="0.25">
      <c r="A173" s="12" t="s">
        <v>643</v>
      </c>
      <c r="B173" s="12" t="s">
        <v>24</v>
      </c>
      <c r="C173" s="13"/>
      <c r="D173" s="13">
        <v>0</v>
      </c>
      <c r="E173" s="12" t="s">
        <v>644</v>
      </c>
      <c r="F173" s="12" t="s">
        <v>0</v>
      </c>
      <c r="G173" s="12" t="s">
        <v>24</v>
      </c>
      <c r="H173" s="12"/>
      <c r="I173" s="12"/>
      <c r="J173" s="12"/>
      <c r="K173" s="12"/>
      <c r="L173" s="12"/>
      <c r="M173" s="12"/>
      <c r="N173" s="12"/>
      <c r="O173" s="12"/>
      <c r="P173" s="15"/>
      <c r="Q173" s="19"/>
      <c r="R173" s="12"/>
      <c r="S173" s="12"/>
      <c r="T173" s="12"/>
      <c r="U173" s="12"/>
      <c r="V173" s="12"/>
      <c r="W173" s="12"/>
      <c r="X173" s="12"/>
      <c r="Y173" s="33"/>
      <c r="Z173" s="33"/>
      <c r="AA173" s="33"/>
      <c r="AB173" s="12"/>
      <c r="AC173" s="12"/>
      <c r="AD173" s="33"/>
      <c r="AE173" s="33"/>
      <c r="AF173" s="33"/>
      <c r="AG173" s="33"/>
      <c r="AH173" s="33"/>
      <c r="AI173" s="33"/>
      <c r="AJ173" s="33"/>
      <c r="AK173" s="33"/>
      <c r="AL173" s="83">
        <v>2026691.15</v>
      </c>
      <c r="AM173" s="83">
        <v>1722687.1800000002</v>
      </c>
      <c r="AN173" s="83">
        <v>304003.97000000003</v>
      </c>
    </row>
    <row r="174" spans="1:40" ht="121.8" customHeight="1" x14ac:dyDescent="0.25">
      <c r="A174" s="12" t="s">
        <v>645</v>
      </c>
      <c r="B174" s="12" t="s">
        <v>24</v>
      </c>
      <c r="C174" s="13"/>
      <c r="D174" s="13">
        <v>0</v>
      </c>
      <c r="E174" s="12" t="s">
        <v>646</v>
      </c>
      <c r="F174" s="12" t="s">
        <v>0</v>
      </c>
      <c r="G174" s="12" t="s">
        <v>24</v>
      </c>
      <c r="H174" s="12" t="s">
        <v>804</v>
      </c>
      <c r="I174" s="12" t="s">
        <v>805</v>
      </c>
      <c r="J174" s="15">
        <f>SUM(J175:J182)</f>
        <v>72.27000000000001</v>
      </c>
      <c r="K174" s="15">
        <f t="shared" ref="K174:AG174" si="32">SUM(K175:K182)</f>
        <v>72.27000000000001</v>
      </c>
      <c r="L174" s="15">
        <f t="shared" si="32"/>
        <v>22.33</v>
      </c>
      <c r="M174" s="15" t="s">
        <v>812</v>
      </c>
      <c r="N174" s="15" t="s">
        <v>813</v>
      </c>
      <c r="O174" s="15">
        <f t="shared" si="32"/>
        <v>2</v>
      </c>
      <c r="P174" s="15">
        <f t="shared" si="32"/>
        <v>2</v>
      </c>
      <c r="Q174" s="15">
        <f t="shared" si="32"/>
        <v>0</v>
      </c>
      <c r="R174" s="15" t="s">
        <v>806</v>
      </c>
      <c r="S174" s="15" t="s">
        <v>807</v>
      </c>
      <c r="T174" s="15">
        <f t="shared" si="32"/>
        <v>216</v>
      </c>
      <c r="U174" s="15">
        <f t="shared" si="32"/>
        <v>170</v>
      </c>
      <c r="V174" s="15">
        <f t="shared" si="32"/>
        <v>108</v>
      </c>
      <c r="W174" s="15" t="s">
        <v>808</v>
      </c>
      <c r="X174" s="15" t="s">
        <v>809</v>
      </c>
      <c r="Y174" s="15">
        <f t="shared" si="32"/>
        <v>3</v>
      </c>
      <c r="Z174" s="15">
        <f t="shared" si="32"/>
        <v>3</v>
      </c>
      <c r="AA174" s="15">
        <f t="shared" si="32"/>
        <v>3</v>
      </c>
      <c r="AB174" s="15" t="s">
        <v>810</v>
      </c>
      <c r="AC174" s="15" t="s">
        <v>811</v>
      </c>
      <c r="AD174" s="15">
        <f t="shared" si="32"/>
        <v>3</v>
      </c>
      <c r="AE174" s="15">
        <f t="shared" si="32"/>
        <v>3</v>
      </c>
      <c r="AF174" s="15">
        <f t="shared" si="32"/>
        <v>0</v>
      </c>
      <c r="AG174" s="15">
        <f t="shared" si="32"/>
        <v>0</v>
      </c>
      <c r="AH174" s="33"/>
      <c r="AI174" s="33"/>
      <c r="AJ174" s="33"/>
      <c r="AK174" s="33"/>
      <c r="AL174" s="83">
        <v>2026691.15</v>
      </c>
      <c r="AM174" s="83">
        <v>1722687.1800000002</v>
      </c>
      <c r="AN174" s="83">
        <v>304003.97000000003</v>
      </c>
    </row>
    <row r="175" spans="1:40" ht="100.05" customHeight="1" x14ac:dyDescent="0.25">
      <c r="A175" s="34" t="s">
        <v>647</v>
      </c>
      <c r="B175" s="34" t="s">
        <v>648</v>
      </c>
      <c r="C175" s="14" t="s">
        <v>43</v>
      </c>
      <c r="D175" s="16" t="s">
        <v>649</v>
      </c>
      <c r="E175" s="34" t="s">
        <v>650</v>
      </c>
      <c r="F175" s="34" t="s">
        <v>37</v>
      </c>
      <c r="G175" s="34" t="s">
        <v>649</v>
      </c>
      <c r="H175" s="34" t="s">
        <v>804</v>
      </c>
      <c r="I175" s="34" t="s">
        <v>805</v>
      </c>
      <c r="J175" s="38">
        <v>4.6100000000000003</v>
      </c>
      <c r="K175" s="38">
        <v>4.6100000000000003</v>
      </c>
      <c r="L175" s="38">
        <v>4.6100000000000003</v>
      </c>
      <c r="M175" s="34" t="s">
        <v>0</v>
      </c>
      <c r="N175" s="34" t="s">
        <v>0</v>
      </c>
      <c r="O175" s="35"/>
      <c r="P175" s="35"/>
      <c r="Q175" s="35"/>
      <c r="R175" s="34" t="s">
        <v>806</v>
      </c>
      <c r="S175" s="34" t="s">
        <v>807</v>
      </c>
      <c r="T175" s="35">
        <v>30</v>
      </c>
      <c r="U175" s="35">
        <v>30</v>
      </c>
      <c r="V175" s="35">
        <v>30</v>
      </c>
      <c r="W175" s="34" t="s">
        <v>808</v>
      </c>
      <c r="X175" s="34" t="s">
        <v>809</v>
      </c>
      <c r="Y175" s="35">
        <v>3</v>
      </c>
      <c r="Z175" s="35">
        <v>3</v>
      </c>
      <c r="AA175" s="35">
        <v>3</v>
      </c>
      <c r="AB175" s="37" t="s">
        <v>0</v>
      </c>
      <c r="AC175" s="37" t="s">
        <v>0</v>
      </c>
      <c r="AD175" s="35"/>
      <c r="AE175" s="35"/>
      <c r="AF175" s="35"/>
      <c r="AG175" s="35"/>
      <c r="AH175" s="35"/>
      <c r="AI175" s="35"/>
      <c r="AJ175" s="35"/>
      <c r="AK175" s="35"/>
      <c r="AL175" s="83">
        <v>296679.21999999997</v>
      </c>
      <c r="AM175" s="83">
        <v>252177.31999999998</v>
      </c>
      <c r="AN175" s="83">
        <v>44501.9</v>
      </c>
    </row>
    <row r="176" spans="1:40" ht="115.8" customHeight="1" x14ac:dyDescent="0.25">
      <c r="A176" s="34" t="s">
        <v>651</v>
      </c>
      <c r="B176" s="34" t="s">
        <v>652</v>
      </c>
      <c r="C176" s="14" t="s">
        <v>38</v>
      </c>
      <c r="D176" s="16" t="s">
        <v>653</v>
      </c>
      <c r="E176" s="34" t="s">
        <v>654</v>
      </c>
      <c r="F176" s="34" t="s">
        <v>37</v>
      </c>
      <c r="G176" s="34" t="s">
        <v>653</v>
      </c>
      <c r="H176" s="34" t="s">
        <v>804</v>
      </c>
      <c r="I176" s="34" t="s">
        <v>805</v>
      </c>
      <c r="J176" s="38">
        <v>15.28</v>
      </c>
      <c r="K176" s="38">
        <v>15.28</v>
      </c>
      <c r="L176" s="38">
        <v>0</v>
      </c>
      <c r="M176" s="34" t="s">
        <v>0</v>
      </c>
      <c r="N176" s="34" t="s">
        <v>0</v>
      </c>
      <c r="O176" s="35"/>
      <c r="P176" s="35"/>
      <c r="Q176" s="35"/>
      <c r="R176" s="34" t="s">
        <v>806</v>
      </c>
      <c r="S176" s="34" t="s">
        <v>807</v>
      </c>
      <c r="T176" s="35">
        <v>50</v>
      </c>
      <c r="U176" s="35">
        <v>48</v>
      </c>
      <c r="V176" s="35">
        <v>0</v>
      </c>
      <c r="W176" s="34" t="s">
        <v>0</v>
      </c>
      <c r="X176" s="34" t="s">
        <v>0</v>
      </c>
      <c r="Y176" s="35" t="s">
        <v>0</v>
      </c>
      <c r="Z176" s="35"/>
      <c r="AA176" s="36"/>
      <c r="AB176" s="37" t="s">
        <v>810</v>
      </c>
      <c r="AC176" s="37" t="s">
        <v>811</v>
      </c>
      <c r="AD176" s="35">
        <v>1</v>
      </c>
      <c r="AE176" s="35">
        <v>1</v>
      </c>
      <c r="AF176" s="35">
        <v>0</v>
      </c>
      <c r="AG176" s="35"/>
      <c r="AH176" s="35"/>
      <c r="AI176" s="35"/>
      <c r="AJ176" s="35"/>
      <c r="AK176" s="35"/>
      <c r="AL176" s="83">
        <v>655578.91999999993</v>
      </c>
      <c r="AM176" s="83">
        <v>557242.07999999996</v>
      </c>
      <c r="AN176" s="83">
        <v>98336.84</v>
      </c>
    </row>
    <row r="177" spans="1:40" ht="100.05" customHeight="1" x14ac:dyDescent="0.25">
      <c r="A177" s="34" t="s">
        <v>655</v>
      </c>
      <c r="B177" s="34" t="s">
        <v>656</v>
      </c>
      <c r="C177" s="14" t="s">
        <v>43</v>
      </c>
      <c r="D177" s="16" t="s">
        <v>657</v>
      </c>
      <c r="E177" s="34" t="s">
        <v>658</v>
      </c>
      <c r="F177" s="34" t="s">
        <v>37</v>
      </c>
      <c r="G177" s="34" t="s">
        <v>657</v>
      </c>
      <c r="H177" s="34" t="s">
        <v>804</v>
      </c>
      <c r="I177" s="34" t="s">
        <v>805</v>
      </c>
      <c r="J177" s="38">
        <v>3.6</v>
      </c>
      <c r="K177" s="38">
        <v>3.6</v>
      </c>
      <c r="L177" s="38">
        <v>3.6</v>
      </c>
      <c r="M177" s="34" t="s">
        <v>0</v>
      </c>
      <c r="N177" s="34" t="s">
        <v>0</v>
      </c>
      <c r="O177" s="35"/>
      <c r="P177" s="35"/>
      <c r="Q177" s="35"/>
      <c r="R177" s="34" t="s">
        <v>806</v>
      </c>
      <c r="S177" s="34" t="s">
        <v>807</v>
      </c>
      <c r="T177" s="35">
        <v>11</v>
      </c>
      <c r="U177" s="35">
        <v>11</v>
      </c>
      <c r="V177" s="35">
        <v>11</v>
      </c>
      <c r="W177" s="34" t="s">
        <v>0</v>
      </c>
      <c r="X177" s="34"/>
      <c r="Y177" s="35"/>
      <c r="Z177" s="35"/>
      <c r="AA177" s="36"/>
      <c r="AB177" s="37"/>
      <c r="AC177" s="37"/>
      <c r="AD177" s="35"/>
      <c r="AE177" s="35"/>
      <c r="AF177" s="35"/>
      <c r="AG177" s="35"/>
      <c r="AH177" s="35"/>
      <c r="AI177" s="35"/>
      <c r="AJ177" s="35"/>
      <c r="AK177" s="35"/>
      <c r="AL177" s="83">
        <v>101765.7</v>
      </c>
      <c r="AM177" s="83">
        <v>86500.800000000003</v>
      </c>
      <c r="AN177" s="83">
        <v>15264.9</v>
      </c>
    </row>
    <row r="178" spans="1:40" ht="100.05" customHeight="1" x14ac:dyDescent="0.25">
      <c r="A178" s="34" t="s">
        <v>659</v>
      </c>
      <c r="B178" s="34" t="s">
        <v>660</v>
      </c>
      <c r="C178" s="14" t="s">
        <v>38</v>
      </c>
      <c r="D178" s="16" t="s">
        <v>661</v>
      </c>
      <c r="E178" s="34" t="s">
        <v>662</v>
      </c>
      <c r="F178" s="34" t="s">
        <v>37</v>
      </c>
      <c r="G178" s="34" t="s">
        <v>661</v>
      </c>
      <c r="H178" s="34" t="s">
        <v>0</v>
      </c>
      <c r="I178" s="34" t="s">
        <v>0</v>
      </c>
      <c r="J178" s="38" t="s">
        <v>0</v>
      </c>
      <c r="K178" s="38"/>
      <c r="L178" s="38"/>
      <c r="M178" s="34" t="s">
        <v>812</v>
      </c>
      <c r="N178" s="34" t="s">
        <v>813</v>
      </c>
      <c r="O178" s="35">
        <v>1</v>
      </c>
      <c r="P178" s="35">
        <v>1</v>
      </c>
      <c r="Q178" s="35">
        <v>0</v>
      </c>
      <c r="R178" s="34" t="s">
        <v>0</v>
      </c>
      <c r="S178" s="34" t="s">
        <v>0</v>
      </c>
      <c r="T178" s="35"/>
      <c r="U178" s="35"/>
      <c r="V178" s="35"/>
      <c r="W178" s="34"/>
      <c r="X178" s="34"/>
      <c r="Y178" s="35"/>
      <c r="Z178" s="35"/>
      <c r="AA178" s="36"/>
      <c r="AB178" s="37"/>
      <c r="AC178" s="37"/>
      <c r="AD178" s="35"/>
      <c r="AE178" s="35"/>
      <c r="AF178" s="35"/>
      <c r="AG178" s="35"/>
      <c r="AH178" s="35"/>
      <c r="AI178" s="35"/>
      <c r="AJ178" s="35"/>
      <c r="AK178" s="35"/>
      <c r="AL178" s="83">
        <v>3993</v>
      </c>
      <c r="AM178" s="83">
        <v>3394.05</v>
      </c>
      <c r="AN178" s="83">
        <v>598.95000000000005</v>
      </c>
    </row>
    <row r="179" spans="1:40" ht="100.05" customHeight="1" x14ac:dyDescent="0.25">
      <c r="A179" s="34" t="s">
        <v>663</v>
      </c>
      <c r="B179" s="34" t="s">
        <v>664</v>
      </c>
      <c r="C179" s="14" t="s">
        <v>43</v>
      </c>
      <c r="D179" s="16" t="s">
        <v>665</v>
      </c>
      <c r="E179" s="34" t="s">
        <v>666</v>
      </c>
      <c r="F179" s="34" t="s">
        <v>37</v>
      </c>
      <c r="G179" s="34" t="s">
        <v>665</v>
      </c>
      <c r="H179" s="34" t="s">
        <v>804</v>
      </c>
      <c r="I179" s="34" t="s">
        <v>805</v>
      </c>
      <c r="J179" s="38">
        <v>1.29</v>
      </c>
      <c r="K179" s="38">
        <v>1.29</v>
      </c>
      <c r="L179" s="38">
        <v>1.29</v>
      </c>
      <c r="M179" s="34" t="s">
        <v>0</v>
      </c>
      <c r="N179" s="34" t="s">
        <v>0</v>
      </c>
      <c r="O179" s="35"/>
      <c r="P179" s="35"/>
      <c r="Q179" s="35"/>
      <c r="R179" s="34" t="s">
        <v>806</v>
      </c>
      <c r="S179" s="34" t="s">
        <v>807</v>
      </c>
      <c r="T179" s="35">
        <v>12</v>
      </c>
      <c r="U179" s="35">
        <v>12</v>
      </c>
      <c r="V179" s="35">
        <v>12</v>
      </c>
      <c r="W179" s="34" t="s">
        <v>0</v>
      </c>
      <c r="X179" s="34" t="s">
        <v>0</v>
      </c>
      <c r="Y179" s="35"/>
      <c r="Z179" s="35"/>
      <c r="AA179" s="36"/>
      <c r="AB179" s="37" t="s">
        <v>0</v>
      </c>
      <c r="AC179" s="37" t="s">
        <v>0</v>
      </c>
      <c r="AD179" s="35" t="s">
        <v>0</v>
      </c>
      <c r="AE179" s="35"/>
      <c r="AF179" s="35"/>
      <c r="AG179" s="35"/>
      <c r="AH179" s="35"/>
      <c r="AI179" s="35"/>
      <c r="AJ179" s="35"/>
      <c r="AK179" s="35"/>
      <c r="AL179" s="83">
        <v>121153.53</v>
      </c>
      <c r="AM179" s="83">
        <v>102980.52</v>
      </c>
      <c r="AN179" s="83">
        <v>18173.009999999998</v>
      </c>
    </row>
    <row r="180" spans="1:40" ht="109.2" customHeight="1" x14ac:dyDescent="0.25">
      <c r="A180" s="34" t="s">
        <v>667</v>
      </c>
      <c r="B180" s="34" t="s">
        <v>668</v>
      </c>
      <c r="C180" s="14" t="s">
        <v>38</v>
      </c>
      <c r="D180" s="16" t="s">
        <v>669</v>
      </c>
      <c r="E180" s="34" t="s">
        <v>670</v>
      </c>
      <c r="F180" s="34" t="s">
        <v>37</v>
      </c>
      <c r="G180" s="34" t="s">
        <v>669</v>
      </c>
      <c r="H180" s="34" t="s">
        <v>804</v>
      </c>
      <c r="I180" s="34" t="s">
        <v>805</v>
      </c>
      <c r="J180" s="38">
        <v>30.78</v>
      </c>
      <c r="K180" s="38">
        <v>30.78</v>
      </c>
      <c r="L180" s="38">
        <v>1.95</v>
      </c>
      <c r="M180" s="34" t="s">
        <v>0</v>
      </c>
      <c r="N180" s="34" t="s">
        <v>0</v>
      </c>
      <c r="O180" s="35"/>
      <c r="P180" s="35"/>
      <c r="Q180" s="35"/>
      <c r="R180" s="34" t="s">
        <v>806</v>
      </c>
      <c r="S180" s="34" t="s">
        <v>807</v>
      </c>
      <c r="T180" s="35">
        <v>12</v>
      </c>
      <c r="U180" s="35">
        <v>12</v>
      </c>
      <c r="V180" s="35">
        <v>12</v>
      </c>
      <c r="W180" s="34" t="s">
        <v>0</v>
      </c>
      <c r="X180" s="34" t="s">
        <v>0</v>
      </c>
      <c r="Y180" s="35"/>
      <c r="Z180" s="35"/>
      <c r="AA180" s="36"/>
      <c r="AB180" s="37" t="s">
        <v>810</v>
      </c>
      <c r="AC180" s="37" t="s">
        <v>811</v>
      </c>
      <c r="AD180" s="35">
        <v>2</v>
      </c>
      <c r="AE180" s="35">
        <v>2</v>
      </c>
      <c r="AF180" s="35">
        <v>0</v>
      </c>
      <c r="AG180" s="35"/>
      <c r="AH180" s="35"/>
      <c r="AI180" s="35"/>
      <c r="AJ180" s="35"/>
      <c r="AK180" s="35"/>
      <c r="AL180" s="83">
        <v>442298.58999999997</v>
      </c>
      <c r="AM180" s="83">
        <v>375953.81</v>
      </c>
      <c r="AN180" s="83">
        <v>66344.78</v>
      </c>
    </row>
    <row r="181" spans="1:40" ht="100.05" customHeight="1" x14ac:dyDescent="0.25">
      <c r="A181" s="34" t="s">
        <v>671</v>
      </c>
      <c r="B181" s="34" t="s">
        <v>672</v>
      </c>
      <c r="C181" s="14" t="s">
        <v>38</v>
      </c>
      <c r="D181" s="16" t="s">
        <v>673</v>
      </c>
      <c r="E181" s="34" t="s">
        <v>674</v>
      </c>
      <c r="F181" s="34" t="s">
        <v>37</v>
      </c>
      <c r="G181" s="34" t="s">
        <v>673</v>
      </c>
      <c r="H181" s="34" t="s">
        <v>804</v>
      </c>
      <c r="I181" s="34" t="s">
        <v>805</v>
      </c>
      <c r="J181" s="38">
        <v>12.81</v>
      </c>
      <c r="K181" s="38">
        <v>12.81</v>
      </c>
      <c r="L181" s="11">
        <v>7.43</v>
      </c>
      <c r="M181" s="34" t="s">
        <v>812</v>
      </c>
      <c r="N181" s="34" t="s">
        <v>813</v>
      </c>
      <c r="O181" s="35">
        <v>1</v>
      </c>
      <c r="P181" s="35">
        <v>1</v>
      </c>
      <c r="Q181" s="35" t="s">
        <v>24</v>
      </c>
      <c r="R181" s="34" t="s">
        <v>806</v>
      </c>
      <c r="S181" s="34" t="s">
        <v>807</v>
      </c>
      <c r="T181" s="35">
        <v>32</v>
      </c>
      <c r="U181" s="35">
        <v>32</v>
      </c>
      <c r="V181" s="11">
        <v>20</v>
      </c>
      <c r="W181" s="34" t="s">
        <v>0</v>
      </c>
      <c r="X181" s="34" t="s">
        <v>0</v>
      </c>
      <c r="Y181" s="35" t="s">
        <v>0</v>
      </c>
      <c r="Z181" s="35"/>
      <c r="AA181" s="36"/>
      <c r="AB181" s="37"/>
      <c r="AC181" s="37"/>
      <c r="AD181" s="35"/>
      <c r="AE181" s="35"/>
      <c r="AF181" s="35"/>
      <c r="AG181" s="35"/>
      <c r="AH181" s="35"/>
      <c r="AI181" s="35"/>
      <c r="AJ181" s="35"/>
      <c r="AK181" s="35"/>
      <c r="AL181" s="83">
        <v>127546.19</v>
      </c>
      <c r="AM181" s="83">
        <v>108414</v>
      </c>
      <c r="AN181" s="83">
        <v>19132.189999999999</v>
      </c>
    </row>
    <row r="182" spans="1:40" ht="100.05" customHeight="1" x14ac:dyDescent="0.25">
      <c r="A182" s="34" t="s">
        <v>675</v>
      </c>
      <c r="B182" s="34" t="s">
        <v>676</v>
      </c>
      <c r="C182" s="14" t="s">
        <v>38</v>
      </c>
      <c r="D182" s="16" t="s">
        <v>677</v>
      </c>
      <c r="E182" s="34" t="s">
        <v>678</v>
      </c>
      <c r="F182" s="34" t="s">
        <v>37</v>
      </c>
      <c r="G182" s="34" t="s">
        <v>677</v>
      </c>
      <c r="H182" s="34" t="s">
        <v>804</v>
      </c>
      <c r="I182" s="34" t="s">
        <v>805</v>
      </c>
      <c r="J182" s="38">
        <v>3.9</v>
      </c>
      <c r="K182" s="38">
        <v>3.9</v>
      </c>
      <c r="L182" s="11">
        <v>3.45</v>
      </c>
      <c r="M182" s="34" t="s">
        <v>0</v>
      </c>
      <c r="N182" s="34" t="s">
        <v>0</v>
      </c>
      <c r="O182" s="35"/>
      <c r="P182" s="35"/>
      <c r="Q182" s="35"/>
      <c r="R182" s="34" t="s">
        <v>806</v>
      </c>
      <c r="S182" s="34" t="s">
        <v>807</v>
      </c>
      <c r="T182" s="35">
        <v>69</v>
      </c>
      <c r="U182" s="11">
        <v>25</v>
      </c>
      <c r="V182" s="11">
        <v>23</v>
      </c>
      <c r="W182" s="34" t="s">
        <v>0</v>
      </c>
      <c r="X182" s="34"/>
      <c r="Y182" s="35"/>
      <c r="Z182" s="35"/>
      <c r="AA182" s="36"/>
      <c r="AB182" s="37"/>
      <c r="AC182" s="37"/>
      <c r="AD182" s="35"/>
      <c r="AE182" s="35"/>
      <c r="AF182" s="35"/>
      <c r="AG182" s="35"/>
      <c r="AH182" s="35"/>
      <c r="AI182" s="35"/>
      <c r="AJ182" s="35"/>
      <c r="AK182" s="35"/>
      <c r="AL182" s="83">
        <v>277676</v>
      </c>
      <c r="AM182" s="83">
        <v>236024.6</v>
      </c>
      <c r="AN182" s="83">
        <v>41651.4</v>
      </c>
    </row>
    <row r="183" spans="1:40" x14ac:dyDescent="0.25">
      <c r="AL183" s="90"/>
      <c r="AM183" s="90"/>
      <c r="AN183" s="90"/>
    </row>
    <row r="184" spans="1:40" x14ac:dyDescent="0.25">
      <c r="AL184" s="90"/>
      <c r="AM184" s="90"/>
      <c r="AN184" s="90"/>
    </row>
    <row r="185" spans="1:40" x14ac:dyDescent="0.25">
      <c r="AL185" s="90"/>
      <c r="AM185" s="90"/>
      <c r="AN185" s="90"/>
    </row>
    <row r="186" spans="1:40" x14ac:dyDescent="0.25">
      <c r="AL186" s="90"/>
      <c r="AM186" s="90"/>
      <c r="AN186" s="90"/>
    </row>
  </sheetData>
  <mergeCells count="6">
    <mergeCell ref="H7:AK7"/>
    <mergeCell ref="A7:A8"/>
    <mergeCell ref="B7:B8"/>
    <mergeCell ref="E7:E8"/>
    <mergeCell ref="F7:F8"/>
    <mergeCell ref="G7:G8"/>
  </mergeCells>
  <conditionalFormatting sqref="K13 K78">
    <cfRule type="expression" dxfId="91" priority="107">
      <formula>IF(K13&gt;0,IF(K13=J13,0,J13),0)</formula>
    </cfRule>
  </conditionalFormatting>
  <conditionalFormatting sqref="K14:K24 K26:K35">
    <cfRule type="expression" dxfId="90" priority="106">
      <formula>IF(K14&gt;0,IF(K14=J14,0,J14),0)</formula>
    </cfRule>
  </conditionalFormatting>
  <conditionalFormatting sqref="K37:K41">
    <cfRule type="expression" dxfId="89" priority="105">
      <formula>IF(K37&gt;0,IF(K37=J37,0,J37),0)</formula>
    </cfRule>
  </conditionalFormatting>
  <conditionalFormatting sqref="K44:K46 K48">
    <cfRule type="expression" dxfId="88" priority="104">
      <formula>IF(K44&gt;0,IF(K44=J44,0,J44),0)</formula>
    </cfRule>
  </conditionalFormatting>
  <conditionalFormatting sqref="K51">
    <cfRule type="expression" dxfId="87" priority="103">
      <formula>IF(K51&gt;0,IF(K51=J51,0,J51),0)</formula>
    </cfRule>
  </conditionalFormatting>
  <conditionalFormatting sqref="K54:K58">
    <cfRule type="expression" dxfId="86" priority="102">
      <formula>IF(K54&gt;0,IF(K54=J54,0,J54),0)</formula>
    </cfRule>
  </conditionalFormatting>
  <conditionalFormatting sqref="K60">
    <cfRule type="expression" dxfId="85" priority="101">
      <formula>IF(K60&gt;0,IF(K60=J60,0,J60),0)</formula>
    </cfRule>
  </conditionalFormatting>
  <conditionalFormatting sqref="K64">
    <cfRule type="expression" dxfId="84" priority="100">
      <formula>IF(K64&gt;0,IF(K64=J64,0,J64),0)</formula>
    </cfRule>
  </conditionalFormatting>
  <conditionalFormatting sqref="K66:K69">
    <cfRule type="expression" dxfId="83" priority="99">
      <formula>IF(K66&gt;0,IF(K66=J66,0,J66),0)</formula>
    </cfRule>
  </conditionalFormatting>
  <conditionalFormatting sqref="K71:K75">
    <cfRule type="expression" dxfId="82" priority="98">
      <formula>IF(K71&gt;0,IF(K71=J71,0,J71),0)</formula>
    </cfRule>
  </conditionalFormatting>
  <conditionalFormatting sqref="K81:K86">
    <cfRule type="expression" dxfId="81" priority="96">
      <formula>IF(K81&gt;0,IF(K81=J81,0,J81),0)</formula>
    </cfRule>
  </conditionalFormatting>
  <conditionalFormatting sqref="K89:K91">
    <cfRule type="expression" dxfId="80" priority="95">
      <formula>IF(K89&gt;0,IF(K89=J89,0,J89),0)</formula>
    </cfRule>
  </conditionalFormatting>
  <conditionalFormatting sqref="P92">
    <cfRule type="expression" dxfId="79" priority="94">
      <formula>IF(P92&gt;0,IF(P92=O92,0,O92),0)</formula>
    </cfRule>
  </conditionalFormatting>
  <conditionalFormatting sqref="K94:K99">
    <cfRule type="expression" dxfId="78" priority="93">
      <formula>IF(K94&gt;0,IF(K94=J94,0,J94),0)</formula>
    </cfRule>
  </conditionalFormatting>
  <conditionalFormatting sqref="P94:P95 P97:P99">
    <cfRule type="expression" dxfId="77" priority="92">
      <formula>IF(P94&gt;0,IF(P94=O94,0,O94),0)</formula>
    </cfRule>
  </conditionalFormatting>
  <conditionalFormatting sqref="K105:K109">
    <cfRule type="expression" dxfId="76" priority="91">
      <formula>IF(K105&gt;0,IF(K105=J105,0,J105),0)</formula>
    </cfRule>
  </conditionalFormatting>
  <conditionalFormatting sqref="P105:P107">
    <cfRule type="expression" dxfId="75" priority="90">
      <formula>IF(P105&gt;0,IF(P105=O105,0,O105),0)</formula>
    </cfRule>
  </conditionalFormatting>
  <conditionalFormatting sqref="K111:K115">
    <cfRule type="expression" dxfId="74" priority="89">
      <formula>IF(K111&gt;0,IF(K111=J111,0,J111),0)</formula>
    </cfRule>
  </conditionalFormatting>
  <conditionalFormatting sqref="K117:K121">
    <cfRule type="expression" dxfId="73" priority="88">
      <formula>IF(K117&gt;0,IF(K117=J117,0,J117),0)</formula>
    </cfRule>
  </conditionalFormatting>
  <conditionalFormatting sqref="P111:P112">
    <cfRule type="expression" dxfId="72" priority="87">
      <formula>IF(P111&gt;0,IF(P111=O111,0,O111),0)</formula>
    </cfRule>
  </conditionalFormatting>
  <conditionalFormatting sqref="P117:P121">
    <cfRule type="expression" dxfId="71" priority="86">
      <formula>IF(P117&gt;0,IF(P117=O117,0,O117),0)</formula>
    </cfRule>
  </conditionalFormatting>
  <conditionalFormatting sqref="U117:U121">
    <cfRule type="expression" dxfId="70" priority="85">
      <formula>IF(U117&gt;0,IF(U117=T117,0,T117),0)</formula>
    </cfRule>
  </conditionalFormatting>
  <conditionalFormatting sqref="Z117:Z121">
    <cfRule type="expression" dxfId="69" priority="84">
      <formula>IF(Z117&gt;0,IF(Z117=Y117,0,Y117),0)</formula>
    </cfRule>
  </conditionalFormatting>
  <conditionalFormatting sqref="K124:K135">
    <cfRule type="expression" dxfId="68" priority="83">
      <formula>IF(K124&gt;0,IF(K124=J124,0,J124),0)</formula>
    </cfRule>
  </conditionalFormatting>
  <conditionalFormatting sqref="P124:P126 P129:P130 P133:P135">
    <cfRule type="expression" dxfId="67" priority="82">
      <formula>IF(P124&gt;0,IF(P124=O124,0,O124),0)</formula>
    </cfRule>
  </conditionalFormatting>
  <conditionalFormatting sqref="K137:K141">
    <cfRule type="expression" dxfId="66" priority="81">
      <formula>IF(K137&gt;0,IF(K137=J137,0,J137),0)</formula>
    </cfRule>
  </conditionalFormatting>
  <conditionalFormatting sqref="P137:P139">
    <cfRule type="expression" dxfId="65" priority="80">
      <formula>IF(P137&gt;0,IF(P137=O137,0,O137),0)</formula>
    </cfRule>
  </conditionalFormatting>
  <conditionalFormatting sqref="K143:K147">
    <cfRule type="expression" dxfId="64" priority="79">
      <formula>IF(K143&gt;0,IF(K143=J143,0,J143),0)</formula>
    </cfRule>
  </conditionalFormatting>
  <conditionalFormatting sqref="K150:K154">
    <cfRule type="expression" dxfId="63" priority="78">
      <formula>IF(K150&gt;0,IF(K150=J150,0,J150),0)</formula>
    </cfRule>
  </conditionalFormatting>
  <conditionalFormatting sqref="K163:K167">
    <cfRule type="expression" dxfId="62" priority="76">
      <formula>IF(K163&gt;0,IF(K163=J163,0,J163),0)</formula>
    </cfRule>
  </conditionalFormatting>
  <conditionalFormatting sqref="P163:P167">
    <cfRule type="expression" dxfId="61" priority="75">
      <formula>IF(P163&gt;0,IF(P163=O163,0,O163),0)</formula>
    </cfRule>
  </conditionalFormatting>
  <conditionalFormatting sqref="U163:U167">
    <cfRule type="expression" dxfId="60" priority="74">
      <formula>IF(U163&gt;0,IF(U163=T163,0,T163),0)</formula>
    </cfRule>
  </conditionalFormatting>
  <conditionalFormatting sqref="K172">
    <cfRule type="expression" dxfId="59" priority="73">
      <formula>IF(K172&gt;0,IF(K172=J172,0,J172),0)</formula>
    </cfRule>
  </conditionalFormatting>
  <conditionalFormatting sqref="K175:K182">
    <cfRule type="expression" dxfId="58" priority="72">
      <formula>IF(K175&gt;0,IF(K175=J175,0,J175),0)</formula>
    </cfRule>
  </conditionalFormatting>
  <conditionalFormatting sqref="P175:P182">
    <cfRule type="expression" dxfId="57" priority="71">
      <formula>IF(P175&gt;0,IF(P175=O175,0,O175),0)</formula>
    </cfRule>
  </conditionalFormatting>
  <conditionalFormatting sqref="U175 U177:U181">
    <cfRule type="expression" dxfId="56" priority="70">
      <formula>IF(U175&gt;0,IF(U175=T175,0,T175),0)</formula>
    </cfRule>
  </conditionalFormatting>
  <conditionalFormatting sqref="Z175:Z182">
    <cfRule type="expression" dxfId="55" priority="69">
      <formula>IF(Z175&gt;0,IF(Z175=Y175,0,Y175),0)</formula>
    </cfRule>
  </conditionalFormatting>
  <conditionalFormatting sqref="AE175:AE182">
    <cfRule type="expression" dxfId="54" priority="68">
      <formula>IF(AE175&gt;0,IF(AE175=AD175,0,AD175),0)</formula>
    </cfRule>
  </conditionalFormatting>
  <conditionalFormatting sqref="L13:L19 L26:L35 L78:L79 L21 L23:L24">
    <cfRule type="expression" dxfId="53" priority="67">
      <formula>IF(L13&gt;0,IF(J13=L13,0,L13),0)</formula>
    </cfRule>
  </conditionalFormatting>
  <conditionalFormatting sqref="L37 L39 L41">
    <cfRule type="expression" dxfId="52" priority="66">
      <formula>IF(L37&gt;0,IF(J37=L37,0,L37),0)</formula>
    </cfRule>
  </conditionalFormatting>
  <conditionalFormatting sqref="L55:L56 L58">
    <cfRule type="expression" dxfId="51" priority="65">
      <formula>IF(L55&gt;0,IF(J55=L55,0,L55),0)</formula>
    </cfRule>
  </conditionalFormatting>
  <conditionalFormatting sqref="L50">
    <cfRule type="expression" dxfId="50" priority="64">
      <formula>IF(L50&gt;0,IF(J50=L50,0,L50),0)</formula>
    </cfRule>
  </conditionalFormatting>
  <conditionalFormatting sqref="L111:L112 L115">
    <cfRule type="expression" dxfId="49" priority="63">
      <formula>IF(L111&gt;0,IF(J111=L111,0,L111),0)</formula>
    </cfRule>
  </conditionalFormatting>
  <conditionalFormatting sqref="L117:L121">
    <cfRule type="expression" dxfId="48" priority="62">
      <formula>IF(L117&gt;0,IF(J117=L117,0,L117),0)</formula>
    </cfRule>
  </conditionalFormatting>
  <conditionalFormatting sqref="L124 L126:L135">
    <cfRule type="expression" dxfId="47" priority="61">
      <formula>IF(L124&gt;0,IF(J124=L124,0,L124),0)</formula>
    </cfRule>
  </conditionalFormatting>
  <conditionalFormatting sqref="L150:L154">
    <cfRule type="expression" dxfId="46" priority="58">
      <formula>IF(L150&gt;0,IF(J150=L150,0,L150),0)</formula>
    </cfRule>
  </conditionalFormatting>
  <conditionalFormatting sqref="L164:L167">
    <cfRule type="expression" dxfId="45" priority="56">
      <formula>IF(L164&gt;0,IF(J164=L164,0,L164),0)</formula>
    </cfRule>
  </conditionalFormatting>
  <conditionalFormatting sqref="L172">
    <cfRule type="expression" dxfId="44" priority="55">
      <formula>IF(L172&gt;0,IF(J172=L172,0,L172),0)</formula>
    </cfRule>
  </conditionalFormatting>
  <conditionalFormatting sqref="L176:L179">
    <cfRule type="expression" dxfId="43" priority="54">
      <formula>IF(L176&gt;0,IF(J176=L176,0,L176),0)</formula>
    </cfRule>
  </conditionalFormatting>
  <conditionalFormatting sqref="Q13">
    <cfRule type="expression" dxfId="42" priority="53">
      <formula>IF(Q13&gt;0,IF(O13=Q13,0,Q13),0)</formula>
    </cfRule>
  </conditionalFormatting>
  <conditionalFormatting sqref="Q15:Q23 Q26:Q35">
    <cfRule type="expression" dxfId="41" priority="52">
      <formula>IF(Q15&gt;0,IF(O15=Q15,0,Q15),0)</formula>
    </cfRule>
  </conditionalFormatting>
  <conditionalFormatting sqref="V13:V35">
    <cfRule type="expression" dxfId="40" priority="51">
      <formula>IF(V13&gt;0,IF(T13=V13,0,V13),0)</formula>
    </cfRule>
  </conditionalFormatting>
  <conditionalFormatting sqref="Q37:Q41">
    <cfRule type="expression" dxfId="39" priority="50">
      <formula>IF(Q37&gt;0,IF(O37=Q37,0,Q37),0)</formula>
    </cfRule>
  </conditionalFormatting>
  <conditionalFormatting sqref="L43 L45:L48">
    <cfRule type="expression" dxfId="38" priority="49">
      <formula>IF(L43&gt;0,IF(J43=L43,0,L43),0)</formula>
    </cfRule>
  </conditionalFormatting>
  <conditionalFormatting sqref="Q43 Q45:Q48">
    <cfRule type="expression" dxfId="37" priority="48">
      <formula>IF(Q43&gt;0,IF(O43=Q43,0,Q43),0)</formula>
    </cfRule>
  </conditionalFormatting>
  <conditionalFormatting sqref="Q50:Q52">
    <cfRule type="expression" dxfId="36" priority="47">
      <formula>IF(Q50&gt;0,IF(O50=Q50,0,Q50),0)</formula>
    </cfRule>
  </conditionalFormatting>
  <conditionalFormatting sqref="Q55">
    <cfRule type="expression" dxfId="35" priority="46">
      <formula>IF(Q55&gt;0,IF(O55=Q55,0,Q55),0)</formula>
    </cfRule>
  </conditionalFormatting>
  <conditionalFormatting sqref="Q56:Q57">
    <cfRule type="expression" dxfId="34" priority="45">
      <formula>IF(Q56&gt;0,IF(O56=Q56,0,Q56),0)</formula>
    </cfRule>
  </conditionalFormatting>
  <conditionalFormatting sqref="V55:V56 V58">
    <cfRule type="expression" dxfId="33" priority="43">
      <formula>IF(V55&gt;0,IF(T55=V55,0,V55),0)</formula>
    </cfRule>
  </conditionalFormatting>
  <conditionalFormatting sqref="AA55:AA58">
    <cfRule type="expression" dxfId="32" priority="42">
      <formula>IF(AA55&gt;0,IF(Y55=AA55,0,AA55),0)</formula>
    </cfRule>
  </conditionalFormatting>
  <conditionalFormatting sqref="AF56 AF58:AI58 AG57:AI57 AG55:AI55 AK55">
    <cfRule type="expression" dxfId="31" priority="41">
      <formula>IF(AF55&gt;0,IF(AD55=AF55,0,AF55),0)</formula>
    </cfRule>
  </conditionalFormatting>
  <conditionalFormatting sqref="Q60">
    <cfRule type="expression" dxfId="30" priority="40">
      <formula>IF(Q60&gt;0,IF(O60=Q60,0,Q60),0)</formula>
    </cfRule>
  </conditionalFormatting>
  <conditionalFormatting sqref="L64">
    <cfRule type="expression" dxfId="29" priority="39">
      <formula>IF(L64&gt;0,IF(J64=L64,0,L64),0)</formula>
    </cfRule>
  </conditionalFormatting>
  <conditionalFormatting sqref="L67:L69">
    <cfRule type="expression" dxfId="28" priority="38">
      <formula>IF(L67&gt;0,IF(J67=L67,0,L67),0)</formula>
    </cfRule>
  </conditionalFormatting>
  <conditionalFormatting sqref="L71:L73">
    <cfRule type="expression" dxfId="27" priority="37">
      <formula>IF(L71&gt;0,IF(J71=L71,0,L71),0)</formula>
    </cfRule>
  </conditionalFormatting>
  <conditionalFormatting sqref="L74:L75">
    <cfRule type="expression" dxfId="26" priority="36">
      <formula>IF(L74&gt;0,IF(J74=L74,0,L74),0)</formula>
    </cfRule>
  </conditionalFormatting>
  <conditionalFormatting sqref="Q71:Q75">
    <cfRule type="expression" dxfId="25" priority="35">
      <formula>IF(Q71&gt;0,IF(O71=Q71,0,Q71),0)</formula>
    </cfRule>
  </conditionalFormatting>
  <conditionalFormatting sqref="L81:L86">
    <cfRule type="expression" dxfId="24" priority="33">
      <formula>IF(L81&gt;0,IF(J81=L81,0,L81),0)</formula>
    </cfRule>
  </conditionalFormatting>
  <conditionalFormatting sqref="Q81:Q86">
    <cfRule type="expression" dxfId="23" priority="32">
      <formula>IF(Q81&gt;0,IF(O81=Q81,0,Q81),0)</formula>
    </cfRule>
  </conditionalFormatting>
  <conditionalFormatting sqref="V81:V86">
    <cfRule type="expression" dxfId="22" priority="31">
      <formula>IF(V81&gt;0,IF(T81=V81,0,V81),0)</formula>
    </cfRule>
  </conditionalFormatting>
  <conditionalFormatting sqref="L89:L92">
    <cfRule type="expression" dxfId="21" priority="30">
      <formula>IF(L89&gt;0,IF(J89=L89,0,L89),0)</formula>
    </cfRule>
  </conditionalFormatting>
  <conditionalFormatting sqref="Q88:Q92">
    <cfRule type="expression" dxfId="20" priority="29">
      <formula>IF(Q88&gt;0,IF(O88=Q88,0,Q88),0)</formula>
    </cfRule>
  </conditionalFormatting>
  <conditionalFormatting sqref="L94:L100">
    <cfRule type="expression" dxfId="19" priority="28">
      <formula>IF(L94&gt;0,IF(J94=L94,0,L94),0)</formula>
    </cfRule>
  </conditionalFormatting>
  <conditionalFormatting sqref="Q94:Q95 Q97:Q99">
    <cfRule type="expression" dxfId="18" priority="27">
      <formula>IF(Q94&gt;0,IF(O94=Q94,0,Q94),0)</formula>
    </cfRule>
  </conditionalFormatting>
  <conditionalFormatting sqref="V94:V100">
    <cfRule type="expression" dxfId="17" priority="26">
      <formula>IF(V94&gt;0,IF(T94=V94,0,V94),0)</formula>
    </cfRule>
  </conditionalFormatting>
  <conditionalFormatting sqref="L105:L109">
    <cfRule type="expression" dxfId="16" priority="25">
      <formula>IF(L105&gt;0,IF(J105=L105,0,L105),0)</formula>
    </cfRule>
  </conditionalFormatting>
  <conditionalFormatting sqref="Q105:Q109">
    <cfRule type="expression" dxfId="15" priority="24">
      <formula>IF(Q105&gt;0,IF(O105=Q105,0,Q105),0)</formula>
    </cfRule>
  </conditionalFormatting>
  <conditionalFormatting sqref="Q111:Q112 Q115">
    <cfRule type="expression" dxfId="14" priority="23">
      <formula>IF(Q111&gt;0,IF(O111=Q111,0,Q111),0)</formula>
    </cfRule>
  </conditionalFormatting>
  <conditionalFormatting sqref="Q117:Q119">
    <cfRule type="expression" dxfId="13" priority="22">
      <formula>IF(Q117&gt;0,IF(O117=Q117,0,Q117),0)</formula>
    </cfRule>
  </conditionalFormatting>
  <conditionalFormatting sqref="Q120:Q121">
    <cfRule type="expression" dxfId="12" priority="21">
      <formula>IF(Q120&gt;0,IF(O120=Q120,0,Q120),0)</formula>
    </cfRule>
  </conditionalFormatting>
  <conditionalFormatting sqref="V117:V121">
    <cfRule type="expression" dxfId="11" priority="20">
      <formula>IF(V117&gt;0,IF(T117=V117,0,V117),0)</formula>
    </cfRule>
  </conditionalFormatting>
  <conditionalFormatting sqref="AA117:AA121">
    <cfRule type="expression" dxfId="10" priority="19">
      <formula>IF(AA117&gt;0,IF(Y117=AA117,0,AA117),0)</formula>
    </cfRule>
  </conditionalFormatting>
  <conditionalFormatting sqref="Q124 Q134:Q135 Q126:Q128">
    <cfRule type="expression" dxfId="9" priority="18">
      <formula>IF(Q124&gt;0,IF(O124=Q124,0,Q124),0)</formula>
    </cfRule>
  </conditionalFormatting>
  <conditionalFormatting sqref="Q137:Q141">
    <cfRule type="expression" dxfId="8" priority="17">
      <formula>IF(Q137&gt;0,IF(O137=Q137,0,Q137),0)</formula>
    </cfRule>
  </conditionalFormatting>
  <conditionalFormatting sqref="Q164 Q167">
    <cfRule type="expression" dxfId="7" priority="16">
      <formula>IF(Q164&gt;0,IF(O164=Q164,0,Q164),0)</formula>
    </cfRule>
  </conditionalFormatting>
  <conditionalFormatting sqref="V164:V167">
    <cfRule type="expression" dxfId="6" priority="15">
      <formula>IF(V164&gt;0,IF(T164=V164,0,V164),0)</formula>
    </cfRule>
  </conditionalFormatting>
  <conditionalFormatting sqref="Q175:Q182">
    <cfRule type="expression" dxfId="5" priority="14">
      <formula>IF(Q175&gt;0,IF(O175=Q175,0,Q175),0)</formula>
    </cfRule>
  </conditionalFormatting>
  <conditionalFormatting sqref="V176:V179">
    <cfRule type="expression" dxfId="4" priority="13">
      <formula>IF(V176&gt;0,IF(T176=V176,0,V176),0)</formula>
    </cfRule>
  </conditionalFormatting>
  <conditionalFormatting sqref="AF175:AK182">
    <cfRule type="expression" dxfId="3" priority="12">
      <formula>IF(AF175&gt;0,IF(AD175=AF175,0,AF175),0)</formula>
    </cfRule>
  </conditionalFormatting>
  <conditionalFormatting sqref="E14">
    <cfRule type="expression" dxfId="2" priority="9">
      <formula>IF(C14="baigtas","baigtas",0)</formula>
    </cfRule>
  </conditionalFormatting>
  <printOptions horizontalCentered="1" verticalCentered="1"/>
  <pageMargins left="7.874015748031496E-2" right="7.874015748031496E-2" top="3.937007874015748E-2" bottom="3.937007874015748E-2" header="0.11811023622047245" footer="0.11811023622047245"/>
  <pageSetup paperSize="9" scale="10" orientation="landscape" horizontalDpi="4294967294" verticalDpi="4294967294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5894F883-F962-4E08-9363-51160F813636}">
            <xm:f>IF(C13='\\vfm.vris.ert\Istaigu dokumentai\RPD\Alytus\Stebėsena\[2019-10-04 duomenys RPS_SFMIS.xlsx]4-1'!#REF!,'\\vfm.vris.ert\Istaigu dokumentai\RPD\Alytus\Stebėsena\[2019-10-04 duomenys RPS_SFMIS.xlsx]4-1'!#REF!,0)</xm:f>
            <x14:dxf>
              <font>
                <color theme="9" tint="-0.499984740745262"/>
              </font>
            </x14:dxf>
          </x14:cfRule>
          <xm:sqref>E13</xm:sqref>
        </x14:conditionalFormatting>
        <x14:conditionalFormatting xmlns:xm="http://schemas.microsoft.com/office/excel/2006/main">
          <x14:cfRule type="expression" priority="10" id="{6B29DF94-F60B-4734-B863-CF9B8E16D98F}">
            <xm:f>IF('\\vfm.vris.ert\Istaigu dokumentai\RPD\Alytus\Stebėsena\[2019-10-04 duomenys RPS_SFMIS.xlsx]4-1'!#REF!="baigtas","baigtas",0)</xm:f>
            <x14:dxf>
              <font>
                <strike val="0"/>
                <color theme="9" tint="-0.499984740745262"/>
              </font>
            </x14:dxf>
          </x14:cfRule>
          <xm:sqref>K14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4-1</vt:lpstr>
      <vt:lpstr>4-2</vt:lpstr>
      <vt:lpstr>'4-1'!Print_Area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Vidas Raštikis</dc:creator>
  <cp:lastModifiedBy>Giedrė Urkienė</cp:lastModifiedBy>
  <cp:lastPrinted>2020-04-09T06:07:37Z</cp:lastPrinted>
  <dcterms:created xsi:type="dcterms:W3CDTF">2015-06-05T18:19:34Z</dcterms:created>
  <dcterms:modified xsi:type="dcterms:W3CDTF">2020-04-16T06:20:48Z</dcterms:modified>
</cp:coreProperties>
</file>