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alytausregionas-my.sharepoint.com/personal/vita_petkeviciute_siliuniene_alytausregionas_lt/Documents/Darbalaukis/Posėdis/"/>
    </mc:Choice>
  </mc:AlternateContent>
  <xr:revisionPtr revIDLastSave="12" documentId="8_{3F38425A-CAF4-4039-8961-1B83207EE666}" xr6:coauthVersionLast="47" xr6:coauthVersionMax="47" xr10:uidLastSave="{8A79CAFB-76A0-4FCA-8D64-5902ABD6F966}"/>
  <bookViews>
    <workbookView xWindow="-120" yWindow="-120" windowWidth="29040" windowHeight="15720" xr2:uid="{00000000-000D-0000-FFFF-FFFF00000000}"/>
  </bookViews>
  <sheets>
    <sheet name="1 lentelė" sheetId="1" r:id="rId1"/>
    <sheet name="2 lentelė" sheetId="2" r:id="rId2"/>
    <sheet name="3 lentelė"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N125" i="1" l="1"/>
  <c r="P125" i="1"/>
  <c r="Q32" i="1" l="1"/>
  <c r="M59" i="1"/>
  <c r="I59" i="1" l="1"/>
  <c r="I113" i="1"/>
  <c r="I94" i="1"/>
  <c r="E28" i="1" l="1"/>
  <c r="E133" i="1" l="1"/>
  <c r="F133" i="1"/>
  <c r="G133" i="1"/>
  <c r="H133" i="1"/>
  <c r="E131" i="1"/>
  <c r="F131" i="1"/>
  <c r="G131" i="1"/>
  <c r="H131" i="1"/>
  <c r="H129" i="1"/>
  <c r="G129" i="1"/>
  <c r="F129" i="1"/>
  <c r="E129" i="1"/>
  <c r="E127" i="1"/>
  <c r="F127" i="1"/>
  <c r="G127" i="1"/>
  <c r="H127" i="1"/>
  <c r="H125" i="1"/>
  <c r="G125" i="1"/>
  <c r="F125" i="1"/>
  <c r="E125" i="1"/>
  <c r="H111" i="1"/>
  <c r="G111" i="1"/>
  <c r="F111" i="1"/>
  <c r="E111" i="1"/>
  <c r="H109" i="1"/>
  <c r="G109" i="1"/>
  <c r="F109" i="1"/>
  <c r="E109" i="1"/>
  <c r="H107" i="1"/>
  <c r="G107" i="1"/>
  <c r="F107" i="1"/>
  <c r="E107" i="1"/>
  <c r="H105" i="1"/>
  <c r="G105" i="1"/>
  <c r="F105" i="1"/>
  <c r="E105" i="1"/>
  <c r="H86" i="1"/>
  <c r="G86" i="1"/>
  <c r="F86" i="1"/>
  <c r="E86" i="1"/>
  <c r="H84" i="1"/>
  <c r="G84" i="1"/>
  <c r="F84" i="1"/>
  <c r="E84" i="1"/>
  <c r="H88" i="1"/>
  <c r="G88" i="1"/>
  <c r="F88" i="1"/>
  <c r="E88" i="1"/>
  <c r="H79" i="1"/>
  <c r="E79" i="1"/>
  <c r="H54" i="1"/>
  <c r="G54" i="1"/>
  <c r="F54" i="1"/>
  <c r="E54" i="1"/>
  <c r="H52" i="1"/>
  <c r="G52" i="1"/>
  <c r="F52" i="1"/>
  <c r="E52" i="1"/>
  <c r="H50" i="1"/>
  <c r="G50" i="1"/>
  <c r="F50" i="1"/>
  <c r="E50" i="1"/>
  <c r="H48" i="1"/>
  <c r="G48" i="1"/>
  <c r="F48" i="1"/>
  <c r="E48" i="1"/>
  <c r="H46" i="1"/>
  <c r="G46" i="1"/>
  <c r="F46" i="1"/>
  <c r="E46" i="1"/>
  <c r="H44" i="1"/>
  <c r="G44" i="1"/>
  <c r="F44" i="1"/>
  <c r="E44" i="1"/>
  <c r="E30" i="1"/>
  <c r="E26" i="1"/>
  <c r="E24" i="1"/>
  <c r="F28" i="1"/>
  <c r="H30" i="1" l="1"/>
  <c r="H28" i="1"/>
  <c r="G28" i="1"/>
  <c r="H26" i="1"/>
  <c r="G26" i="1"/>
  <c r="G24" i="1"/>
  <c r="F26" i="1"/>
  <c r="H24" i="1"/>
  <c r="F24" i="1"/>
  <c r="Q56" i="1"/>
  <c r="Q59" i="1"/>
  <c r="Q68" i="1"/>
  <c r="Q81" i="1"/>
  <c r="M81" i="1"/>
  <c r="Q90" i="1"/>
  <c r="M90" i="1"/>
  <c r="Q94" i="1"/>
  <c r="M94" i="1"/>
  <c r="Q113" i="1"/>
  <c r="M113" i="1"/>
  <c r="Q135" i="1"/>
  <c r="M135" i="1"/>
  <c r="M68" i="1"/>
  <c r="M56" i="1"/>
  <c r="M32" i="1"/>
  <c r="J125" i="1" l="1"/>
  <c r="K125" i="1"/>
  <c r="M125" i="1"/>
  <c r="O125" i="1"/>
  <c r="Q125" i="1"/>
  <c r="R125" i="1"/>
  <c r="S125" i="1"/>
  <c r="T125" i="1"/>
  <c r="I125" i="1"/>
  <c r="J105" i="1"/>
  <c r="K105" i="1"/>
  <c r="M105" i="1"/>
  <c r="N105" i="1"/>
  <c r="O105" i="1"/>
  <c r="P105" i="1"/>
  <c r="Q105" i="1"/>
  <c r="R105" i="1"/>
  <c r="S105" i="1"/>
  <c r="T105" i="1"/>
  <c r="I105" i="1"/>
  <c r="J84" i="1"/>
  <c r="K84" i="1"/>
  <c r="M84" i="1"/>
  <c r="N84" i="1"/>
  <c r="O84" i="1"/>
  <c r="P84" i="1"/>
  <c r="Q84" i="1"/>
  <c r="R84" i="1"/>
  <c r="S84" i="1"/>
  <c r="T84" i="1"/>
  <c r="I84" i="1"/>
  <c r="J79" i="1"/>
  <c r="K79" i="1"/>
  <c r="M79" i="1"/>
  <c r="N79" i="1"/>
  <c r="O79" i="1"/>
  <c r="P79" i="1"/>
  <c r="Q79" i="1"/>
  <c r="R79" i="1"/>
  <c r="S79" i="1"/>
  <c r="T79" i="1"/>
  <c r="I79" i="1"/>
  <c r="J44" i="1"/>
  <c r="K44" i="1"/>
  <c r="M44" i="1"/>
  <c r="N44" i="1"/>
  <c r="O44" i="1"/>
  <c r="P44" i="1"/>
  <c r="Q44" i="1"/>
  <c r="R44" i="1"/>
  <c r="S44" i="1"/>
  <c r="T44" i="1"/>
  <c r="I44" i="1"/>
  <c r="J24" i="1"/>
  <c r="K24" i="1"/>
  <c r="M24" i="1"/>
  <c r="N24" i="1"/>
  <c r="O24" i="1"/>
  <c r="P24" i="1"/>
  <c r="Q24" i="1"/>
  <c r="R24" i="1"/>
  <c r="S24" i="1"/>
  <c r="T24" i="1"/>
  <c r="I24" i="1"/>
  <c r="L90" i="1"/>
  <c r="L56" i="1"/>
  <c r="L105" i="1"/>
  <c r="L125" i="1"/>
  <c r="L79" i="1"/>
  <c r="L32" i="1"/>
  <c r="L24" i="1" s="1"/>
  <c r="Q74" i="1" l="1"/>
  <c r="P18" i="1"/>
  <c r="L84" i="1"/>
  <c r="L74" i="1" s="1"/>
  <c r="T102" i="1"/>
  <c r="N74" i="1"/>
  <c r="K102" i="1"/>
  <c r="J18" i="1"/>
  <c r="S18" i="1"/>
  <c r="S74" i="1"/>
  <c r="L102" i="1"/>
  <c r="O102" i="1"/>
  <c r="P74" i="1"/>
  <c r="N102" i="1"/>
  <c r="T18" i="1"/>
  <c r="K18" i="1"/>
  <c r="O74" i="1"/>
  <c r="R74" i="1"/>
  <c r="I102" i="1"/>
  <c r="M102" i="1"/>
  <c r="O18" i="1"/>
  <c r="M74" i="1"/>
  <c r="N18" i="1"/>
  <c r="T74" i="1"/>
  <c r="I18" i="1"/>
  <c r="M18" i="1"/>
  <c r="J74" i="1"/>
  <c r="L44" i="1"/>
  <c r="L18" i="1" s="1"/>
  <c r="R18" i="1"/>
  <c r="Q18" i="1"/>
  <c r="S102" i="1"/>
  <c r="R102" i="1"/>
  <c r="J102" i="1"/>
  <c r="Q102" i="1"/>
  <c r="K74" i="1"/>
  <c r="P102" i="1"/>
  <c r="I74" i="1"/>
  <c r="S149" i="1" l="1"/>
  <c r="I149" i="1"/>
  <c r="O149" i="1"/>
  <c r="N149" i="1"/>
  <c r="K149" i="1"/>
  <c r="M149" i="1"/>
  <c r="T149" i="1"/>
  <c r="J149" i="1"/>
  <c r="P149" i="1"/>
  <c r="Q149" i="1"/>
  <c r="R149" i="1"/>
  <c r="G155" i="1" s="1"/>
  <c r="L149" i="1"/>
  <c r="G153" i="1" l="1"/>
</calcChain>
</file>

<file path=xl/sharedStrings.xml><?xml version="1.0" encoding="utf-8"?>
<sst xmlns="http://schemas.openxmlformats.org/spreadsheetml/2006/main" count="606" uniqueCount="288">
  <si>
    <t>PATVIRTINTA</t>
  </si>
  <si>
    <t>Alytaus regiono plėtros tarybos</t>
  </si>
  <si>
    <t>2022-2030 METŲ ALYTAUS REGIONO PLĖTROS PLANO</t>
  </si>
  <si>
    <r>
      <t xml:space="preserve">______ </t>
    </r>
    <r>
      <rPr>
        <u/>
        <sz val="12"/>
        <color theme="1"/>
        <rFont val="Times New Roman"/>
        <family val="1"/>
        <charset val="186"/>
      </rPr>
      <t>Nr.</t>
    </r>
    <r>
      <rPr>
        <sz val="12"/>
        <color theme="1"/>
        <rFont val="Times New Roman"/>
        <family val="1"/>
        <charset val="186"/>
      </rPr>
      <t xml:space="preserve"> _____</t>
    </r>
  </si>
  <si>
    <t>Eil. Nr.</t>
  </si>
  <si>
    <t>Tikslas, uždavinys, priemonė</t>
  </si>
  <si>
    <t>Stebėsenos rodikliai</t>
  </si>
  <si>
    <t xml:space="preserve">Regiono plėtros plane suplanuotos pažangos lėšos (Eur)
</t>
  </si>
  <si>
    <t xml:space="preserve">Sudaryta sutarčių (Eur) 
</t>
  </si>
  <si>
    <t xml:space="preserve">Išmokėtos pažangos lėšos (Eur)
</t>
  </si>
  <si>
    <t>Kodas</t>
  </si>
  <si>
    <t>Pavadinimas, mato vnt.</t>
  </si>
  <si>
    <t>Pradinė rodiklio reikšmė (metai)</t>
  </si>
  <si>
    <t>Ataskaitiniu laikotarpiu pasiekta rodiklio reikšmė</t>
  </si>
  <si>
    <t xml:space="preserve">Siektina rodiklio tarpinė reikšmė </t>
  </si>
  <si>
    <t xml:space="preserve">Siektina rodiklio reikšmė </t>
  </si>
  <si>
    <t xml:space="preserve">Iš viso </t>
  </si>
  <si>
    <t>Iš jų: ES ir kitos tarptautinės paramos lėšos</t>
  </si>
  <si>
    <t>Iš jų: Lietuvos Respublikos valstybės biudžeto lėšos</t>
  </si>
  <si>
    <t>Iš jų: 
kitos lėšos</t>
  </si>
  <si>
    <t>1.</t>
  </si>
  <si>
    <t>Tikslas: Gerinti viešųjų paslaugų kokybę ir prieinamumą</t>
  </si>
  <si>
    <r>
      <rPr>
        <sz val="9"/>
        <rFont val="Times New Roman"/>
        <family val="1"/>
        <charset val="186"/>
      </rPr>
      <t xml:space="preserve">Poveikio: </t>
    </r>
    <r>
      <rPr>
        <sz val="9"/>
        <color theme="0" tint="-0.499984740745262"/>
        <rFont val="Times New Roman"/>
        <family val="1"/>
        <charset val="186"/>
      </rPr>
      <t xml:space="preserve">
</t>
    </r>
    <r>
      <rPr>
        <sz val="9"/>
        <rFont val="Times New Roman"/>
        <family val="1"/>
        <charset val="186"/>
      </rPr>
      <t>Patenkintas socialinio būsto poreikis nuo tokią teisę turinčių asmenų (šeimų) skaičiaus | procentai</t>
    </r>
  </si>
  <si>
    <t>52 
(2020)</t>
  </si>
  <si>
    <t>52 
(2025)</t>
  </si>
  <si>
    <t>54 
(2030)</t>
  </si>
  <si>
    <t>Poveikio: Socialines paslaugas gaunančių tikslinės grupės asmenų dalis nuo bendro su skurdo rizika ar socialine atskirtimi susiduriančių gyventojų skaičiaus | procentai</t>
  </si>
  <si>
    <t>15
(2020)</t>
  </si>
  <si>
    <t>18,3
(2022)</t>
  </si>
  <si>
    <t>15
(2025)</t>
  </si>
  <si>
    <t>24
(2030)</t>
  </si>
  <si>
    <t>Poveikio: Prevencinėmis priemonėmis išvengiamas mirtingumas (standartizuotas) | mirusiųjų skaičius 100 tūkst. gyventojų</t>
  </si>
  <si>
    <t>356
(2020)</t>
  </si>
  <si>
    <t>356 
(2025)</t>
  </si>
  <si>
    <t>330
(2030)</t>
  </si>
  <si>
    <t>Poveikio: 3–5 metų vaikų, ugdomų švietimo įstaigose, dalis | procentai</t>
  </si>
  <si>
    <t>83
(2020)</t>
  </si>
  <si>
    <t>83
(2025)</t>
  </si>
  <si>
    <t>85
(2030)</t>
  </si>
  <si>
    <t>Poveikio: Negalią turinčių mokinių, ugdomų įtraukiuoju būdu bendros paskirties švietimo įstaigose (bendrosiose klasėse), dalis | procentai</t>
  </si>
  <si>
    <t>49,2
(2020-2021)</t>
  </si>
  <si>
    <t>49,2
(2025)</t>
  </si>
  <si>
    <t>57
(2030)</t>
  </si>
  <si>
    <t>Poveikio: Neformaliojo vaikų švietimo galimybėmis pasinaudojusių mokinių dalis (išskyrus ikimokykliniame ir priešmokykliniame ugdyme dalyvaujančius vaikus) | procentai</t>
  </si>
  <si>
    <t>69 
(2019)</t>
  </si>
  <si>
    <t>69
(2025)</t>
  </si>
  <si>
    <t>71 
(2030)</t>
  </si>
  <si>
    <t>1.1.</t>
  </si>
  <si>
    <t>Uždavinys: Sudaryti palankias sąlygas teikti kokybiškas ir prieinamas švietimo paslaugas</t>
  </si>
  <si>
    <t>R.B.2.2071</t>
  </si>
  <si>
    <t>Rezultato: Naujos arba modernizuotos švietimo infrastruktūros naudotojų skaičius per metus | naudotojai per metus</t>
  </si>
  <si>
    <t>(2022)</t>
  </si>
  <si>
    <t>(2024)</t>
  </si>
  <si>
    <t>(2029)</t>
  </si>
  <si>
    <t>R.B.2.2070</t>
  </si>
  <si>
    <t>Rezultato: Naujos arba modernizuotos vaikų priežiūros infrastruktūros naudotojų skaičius per metus | naudotojai per metus</t>
  </si>
  <si>
    <t>R.S.2.3026</t>
  </si>
  <si>
    <t>Rezultato: Mokyklų, kuriose buvo įdiegtos universalaus dizaino ir kitos inžinerinės priemonės, aplinką pritaikant asmenims turintiems negalią, dalis nuo visų mokyklų | procentas</t>
  </si>
  <si>
    <t>R.S.2.3027</t>
  </si>
  <si>
    <t>Rezultato: Mokinių besinaudojančių sukurta visos dienos mokyklos infrastruktūra skaičius | asmenys per metus</t>
  </si>
  <si>
    <t>1.1.1.</t>
  </si>
  <si>
    <t>Priemonė: Ugdymo prieinamumo didinimas, įvairialypio švietimo plėtra</t>
  </si>
  <si>
    <t>P.B.2.0066</t>
  </si>
  <si>
    <t>Produkto: Naujos arba modernizuotos vaikų priežiūros infrastruktūros mokymo klasių talpumas, asmenys</t>
  </si>
  <si>
    <t>0
(2022)</t>
  </si>
  <si>
    <t>0
(2024)</t>
  </si>
  <si>
    <t>P.S.2.1024</t>
  </si>
  <si>
    <t>Produkto:
Sukurtų naujų ikimokyklinio ugdymo vietų skaičius | skaičius</t>
  </si>
  <si>
    <t>P.B.2.0067</t>
  </si>
  <si>
    <t>Produkto:
Naujos arba modernizuotos švietimo infrastruktūros mokymo klasių talpumas | asmenys</t>
  </si>
  <si>
    <t>P.S.2.1025</t>
  </si>
  <si>
    <t>Produkto:
Mokyklos, kuriose buvo įdiegtos universalaus dizaino ir kitos inžinerinės priemonės pritaikant aplinką asmenims, turintiems negalią | skaičius</t>
  </si>
  <si>
    <t>4
(2029)</t>
  </si>
  <si>
    <t>1.2.</t>
  </si>
  <si>
    <t>Uždavinys: Padidinti sveikatos priežiūros ir socialinių paslaugų prieinamumą ir įvairovę, patenkinti aprūpinimo socialiniu būstu poreikį</t>
  </si>
  <si>
    <t>R.B.2.2067</t>
  </si>
  <si>
    <t>Rezultato: Naujų arba modernizuotų socialinių būstų naudotojų skaičius per metus | naudotojai per metus</t>
  </si>
  <si>
    <t>R.S.2.3031</t>
  </si>
  <si>
    <t>Rezultato:
Asmenų, turinčių intelekto ir (ar) psichikos negalią, gavusių paslaugas naujoje ar modernizuotoje infrastruktūroje skaičius per metus | asmenys per metus</t>
  </si>
  <si>
    <t>(2023)</t>
  </si>
  <si>
    <t>R.S.2.3033</t>
  </si>
  <si>
    <t>Rezultato: Socialiai pažeidžiamų, socialinę riziką (atskirtį) patiriančių asmenų, gavusių paslaugas naujoje ar modernizuotoje infrastruktūroje skaičius per metus | asmenys per metus</t>
  </si>
  <si>
    <t>R.B.2.2074</t>
  </si>
  <si>
    <t>Rezultato:
Naujos arba modernizuotos socialinės rūpybos infrastruktūros naudotojų skaičius per metus | naudotojai per metus</t>
  </si>
  <si>
    <t>R.S.2.3523</t>
  </si>
  <si>
    <t>Rezultato: Asmenų po dalyvavimo veiklose, pagerinusių sveikatos raštingumo kompetenciją, dalis | procentai</t>
  </si>
  <si>
    <t>R.S.2.3526</t>
  </si>
  <si>
    <t>Rezultato:
Asmenų, palankiai vertinančių visuomenės sveikatos priežiūros paslaugų kokybę, dalis | procentai</t>
  </si>
  <si>
    <t>1.2.1.</t>
  </si>
  <si>
    <t>Priemonė: Socialinio būsto fondo plėtra</t>
  </si>
  <si>
    <t>P.B.2.0065</t>
  </si>
  <si>
    <t>Produkto: 
Naujų arba modernizuotų socialinių būstų talpumas | asmenys</t>
  </si>
  <si>
    <t>228 
(2029)</t>
  </si>
  <si>
    <t>1.2.2.</t>
  </si>
  <si>
    <t>Priemonė: Socialinių paslaugų ir infrastruktūros plėtra</t>
  </si>
  <si>
    <t>P.S.2.1030</t>
  </si>
  <si>
    <t>Produkto: Paslaugų intelekto ir (ar) psichikos negalią turintiems asmenims vietų skaičius naujoje ar modernizuotoje infrastruktūroje | skaičius</t>
  </si>
  <si>
    <t>0
(2023)</t>
  </si>
  <si>
    <t>149
(2029)</t>
  </si>
  <si>
    <t>P.S.2.1031</t>
  </si>
  <si>
    <t>Produkto: Paslaugų socialiai pažeidžiamiems, socialinę riziką (atskirtį) patiriantiems asmenims vietų skaičius naujoje ar modernizuotoje infrastruktūroje | skaičius</t>
  </si>
  <si>
    <t>60
(2029)</t>
  </si>
  <si>
    <t>P.B.2.0070</t>
  </si>
  <si>
    <t>Produkto: Naujos arba modernizuotos socialinės rūpybos infrastruktūros (ne būsto) talpumas | asmenys per metus</t>
  </si>
  <si>
    <t>1.2.3.</t>
  </si>
  <si>
    <t>Priemonė: Visuomenės sveikatos paslaugų prieinamumo gerinimas</t>
  </si>
  <si>
    <t>P.S.2.1519</t>
  </si>
  <si>
    <t>Produkto: Asmenys, dalyvavę sveikatos raštingumo didinimo veiklose | asmenys</t>
  </si>
  <si>
    <t>7080
(2029)</t>
  </si>
  <si>
    <t xml:space="preserve">P.B.2.0518 </t>
  </si>
  <si>
    <t>Produkto: Paramą gavusių nacionalinio, regionų ar vietos lygmens viešojo administravimo ar viešąsias paslaugas teikiančių įstaigų skaičius | subjektų skaičius</t>
  </si>
  <si>
    <t>5
(2029)</t>
  </si>
  <si>
    <t>2.</t>
  </si>
  <si>
    <t>Tikslas: Gerinti gyvenamosios aplinkos tvarumą</t>
  </si>
  <si>
    <t>Poveikio: Šiltnamio efektą sukeliančių dujų išmetimas 1 gyventojui – gyventojų kelionių įtaka (lengvųjų automobilių, motociklų, mopedų ir viešojo transporto naudojimas) | tonos</t>
  </si>
  <si>
    <t>2,05
(2019)</t>
  </si>
  <si>
    <t>2,05 
(2019)</t>
  </si>
  <si>
    <t>2,05 
(2025)</t>
  </si>
  <si>
    <t>1,9
 (2030)</t>
  </si>
  <si>
    <t>Poveikio: Gyventojų, aprūpinamų geriamojo vandens tiekimo paslaugomis, dalis, palyginti su visais gyventojais | procentai</t>
  </si>
  <si>
    <t>70,8
(2020)</t>
  </si>
  <si>
    <t>70,8
(2025)</t>
  </si>
  <si>
    <t>75
(2030)</t>
  </si>
  <si>
    <t>Poveikio: Gyventojų, aprūpinamų centralizuotai teikiamomis nuotekų tvarkymo paslaugomis, dalis, palyginti su visais gyventojais | procentai</t>
  </si>
  <si>
    <t>65,3
(2020)</t>
  </si>
  <si>
    <t>65,3
(2025)</t>
  </si>
  <si>
    <t>70
(2030)</t>
  </si>
  <si>
    <t>Poveikio: Sąvartynuose šalinamų komunalinių atliekų dalis | procentai</t>
  </si>
  <si>
    <t>12
(2020)</t>
  </si>
  <si>
    <t>12
(2025)</t>
  </si>
  <si>
    <t>11
(2030)</t>
  </si>
  <si>
    <t>Poveikio: Paruoštų pakartotinai naudoti ir perdirbtų komunalinių atliekų dalis | procentai</t>
  </si>
  <si>
    <t>70 
(2020)</t>
  </si>
  <si>
    <t>70 
(2025)</t>
  </si>
  <si>
    <t>2.1.</t>
  </si>
  <si>
    <t>Uždavinys: Išvystyti susisiekimo sistemos elementus darniam judumui</t>
  </si>
  <si>
    <t>R.B.2.2064</t>
  </si>
  <si>
    <t>Rezultato: Dviračiams skirtos infrastruktūros naudotojų skaičius per metus | naudotojai per metus</t>
  </si>
  <si>
    <t>2.1.1.</t>
  </si>
  <si>
    <t>Priemonė: Darnaus judumo skatinimas regiono miestuose</t>
  </si>
  <si>
    <t>Rezultato: Dviračiams skirtos infrastruktūros naudotojų skaičius per metus | naudotojai  per metus</t>
  </si>
  <si>
    <t>P.B.2.0058</t>
  </si>
  <si>
    <t>Produkto:  Dviračiams skirta infrastruktūra, kuriai suteikta parama | kilometrai</t>
  </si>
  <si>
    <t>7,79
(2029)</t>
  </si>
  <si>
    <t>2.2.</t>
  </si>
  <si>
    <t xml:space="preserve">Uždavinys: Sudaryti sąlygas gerinti aplinkos ir gyvenimo kokybę </t>
  </si>
  <si>
    <t>R.B.2.2041</t>
  </si>
  <si>
    <t>Rezultato: Gyventojai, prisijungę prie patobulintų viešojo vandens tiekimo sistemų | asmenys</t>
  </si>
  <si>
    <t>R.B.2.2042</t>
  </si>
  <si>
    <t>Rezultato: Gyventojai, prisijungę bent prie antrinių viešojo nuotekų valymo įrenginių | asmenys</t>
  </si>
  <si>
    <t>R.B.2.2103</t>
  </si>
  <si>
    <t>Rezultato: Surinktos atskirai išrūšiuotos atliekos | tonos per metus</t>
  </si>
  <si>
    <t>2.2.1.</t>
  </si>
  <si>
    <t>Priemonė: Rūšiuojamų atliekų surinkimo skatinimas</t>
  </si>
  <si>
    <t>P.B.2.0107</t>
  </si>
  <si>
    <t>Produkto: Investicijos į rūšiuojamojo atliekų surinkimo įrenginius  | Eur</t>
  </si>
  <si>
    <t>1972237,66
(2029)</t>
  </si>
  <si>
    <t>P.S.2.1015</t>
  </si>
  <si>
    <t>Produkto: Įgyvendintos viešinimo kampanijos atliekų prevencijos ir tvarkymo temomis |
skaičius</t>
  </si>
  <si>
    <t>1
(2029)</t>
  </si>
  <si>
    <t>2.2.2.</t>
  </si>
  <si>
    <t>Priemonė: Vandentiekos ir vandenvalos paslaugų prieinamumo didinimas</t>
  </si>
  <si>
    <t>P.B.2.0030</t>
  </si>
  <si>
    <t>Produkto: Viešojo vandens tiekimo paskirstymo sistemų naujų arba atnaujintų vamzdynų ilgis | km</t>
  </si>
  <si>
    <t>P.S.2.1013</t>
  </si>
  <si>
    <t>Produkto: Nauji arba atnaujinti geriamojo vandens ruošimo pajėgumai |
m3/parą</t>
  </si>
  <si>
    <t>P.B.2.0031</t>
  </si>
  <si>
    <t>Produkto: Viešojo nuotekų surinkimo tinklo naujų arba atnaujintų vamzdynų ilgis | km</t>
  </si>
  <si>
    <t>P.B.2.0032</t>
  </si>
  <si>
    <t>Produkto: Nauji arba atnaujinti nuotekų valymo pajėgumai | gyventojų ekvivalentas</t>
  </si>
  <si>
    <t>3.</t>
  </si>
  <si>
    <t>Tikslas: Stiprinti regiono konkurencinį pranašumą</t>
  </si>
  <si>
    <t>Poveikio: Gyventojų užimtumo lygis (15–64 metų) | procentai</t>
  </si>
  <si>
    <t>66,9
(2020)</t>
  </si>
  <si>
    <t>68,3 
(2025)</t>
  </si>
  <si>
    <t>70,9
 (2030)</t>
  </si>
  <si>
    <t>Poveikio: Pridėtinė vertė gamybos sąnaudomis pagal veiklos vykdymo vietą (nefinansinių įmonių), tenkanti vienam dirbančiajam per metus | tūkst. Eur</t>
  </si>
  <si>
    <t>14,9
(2019)</t>
  </si>
  <si>
    <t>17,6
(2025)</t>
  </si>
  <si>
    <t>24,4
(2030)</t>
  </si>
  <si>
    <t>Poveikio: Asmenys, patiriantys skurdo riziką ar socialinę atskirtį | procentai</t>
  </si>
  <si>
    <t>20,9
(2020)</t>
  </si>
  <si>
    <t>19,5
(2025)</t>
  </si>
  <si>
    <t>15,6
(2030)</t>
  </si>
  <si>
    <t>3.1.</t>
  </si>
  <si>
    <t>Uždavinys: Užtikrinti tolygią ekonominių, kultūros bei turizmo infrastruktūros ir paslaugų plėtrą bei įvairovę</t>
  </si>
  <si>
    <t>R.S.2.3040</t>
  </si>
  <si>
    <t>Rezultato: Sukurtos arba atkurtos teritorijos, naudojamos ekonominei, reakreacinei ar turizmo paskirčiai | hektarai</t>
  </si>
  <si>
    <t>R.S.2.3039</t>
  </si>
  <si>
    <t>Rezultato: Metinis konsoliduotų viešųjų paslaugų vartotojų skaičius | vartotojai per metus</t>
  </si>
  <si>
    <t>R.S.2.3025</t>
  </si>
  <si>
    <t>Rezultato: Dviračiams skirtos infrastruktūros metinis naudotojų skaičius | naudotojai per metus</t>
  </si>
  <si>
    <t>LT021-03-01-R01</t>
  </si>
  <si>
    <t>Rezultato: Paramą gavusių kultūros ir turizmo objektų lankytojai | lankytojai per metus</t>
  </si>
  <si>
    <t>3.1.1.</t>
  </si>
  <si>
    <t>Priemonė: Darni regiono ekonominė plėtra, viešųjų paslaugų prieinamumo gerinimas</t>
  </si>
  <si>
    <t xml:space="preserve">P.B.2.0076 </t>
  </si>
  <si>
    <t>Produkto: Integruoti teritorinio vystymo projektai | projektai</t>
  </si>
  <si>
    <t>P.S.2.1039</t>
  </si>
  <si>
    <t>Produkto:  Sukurtos arba atkurtos atviros erdvės | kvadratiniai metrai</t>
  </si>
  <si>
    <t xml:space="preserve">P.B.2.0058  </t>
  </si>
  <si>
    <t>Produkto: Dviračiams skirta infrastruktūra, kuriai suteikta parama | kilometrai</t>
  </si>
  <si>
    <t>25,87
(2029)</t>
  </si>
  <si>
    <t xml:space="preserve">P.S.2.1034 </t>
  </si>
  <si>
    <t>Produkto: Naujų ar rekonstruotų pastatų, kurių pirminės energijos paklausa yra bent 20 % mažesnė, nei reikalauja energijos beveik nevartojantis pastatas, plotas | kvadratiniai metrai</t>
  </si>
  <si>
    <t>3.2.</t>
  </si>
  <si>
    <t>Uždavinys: Sudaryti sąlygas regiono centro vystymuisi</t>
  </si>
  <si>
    <t>R.S.2.3038</t>
  </si>
  <si>
    <t>Rezultato: Sukurtos arba atkurtos teritorijos, naudojamos ekonominei veiklai | hektarai</t>
  </si>
  <si>
    <t>R.B.2.2052</t>
  </si>
  <si>
    <t>Rezultato: Rekultivuota žemė, naudojama žaliesiems plotams, socialiniams būstams, ekonominei arba kitai paskirčiai | hektarai</t>
  </si>
  <si>
    <t>R.N.2.5720</t>
  </si>
  <si>
    <t>Rezultato: Sukurtos arba atkurtos teritorijos, naudojamos ekonominei, rekreacinei ar turizmo paskirčiai | hektarai</t>
  </si>
  <si>
    <t>3.2.1.</t>
  </si>
  <si>
    <t xml:space="preserve">Priemonė: Alytaus miesto tvari plėtra </t>
  </si>
  <si>
    <t>Rezultato: Dviračiams skirtos infrastruktūros  naudotojų skaičius per metus | naudotojai per metus</t>
  </si>
  <si>
    <t>P.B.2.0076</t>
  </si>
  <si>
    <t>Produkto: 
Integruoti teritorinio vystymo projektai | projektai</t>
  </si>
  <si>
    <t>14
(2029)</t>
  </si>
  <si>
    <t>P.B.2.0114</t>
  </si>
  <si>
    <t>Produkto: 
Atviros erdvės, sukurtos arba atkurtos miestų teritorijose | kvadratiniai metrai</t>
  </si>
  <si>
    <t>314597
(2029)</t>
  </si>
  <si>
    <t>Produkto: 
Dviračiams skirta infrastruktūra, kuriai suteikta parama | kilometrai</t>
  </si>
  <si>
    <t>P.S.2.1035</t>
  </si>
  <si>
    <t>Produkto: 
Įgyvendintos darnaus judumo priemonės | projektai</t>
  </si>
  <si>
    <t>Iš viso:</t>
  </si>
  <si>
    <t xml:space="preserve">Nuo Regionų plėtros programos įgyvendinimo pradžios iki ataskaitinio laikotarpio pabaigos regiono plėtros plane suplanuotų ES ir kitos tarptautinės paramos lėšų dalis nuo Regionų plėtros programoje regionui numatytų lėšų (proc.) </t>
  </si>
  <si>
    <r>
      <rPr>
        <i/>
        <sz val="11"/>
        <color theme="0" tint="-0.34998626667073579"/>
        <rFont val="Times New Roman"/>
        <family val="1"/>
        <charset val="186"/>
      </rPr>
      <t>(informacija nurodoma kaupiamuoju būdu)</t>
    </r>
    <r>
      <rPr>
        <sz val="11"/>
        <rFont val="Times New Roman"/>
        <family val="1"/>
        <charset val="186"/>
      </rPr>
      <t xml:space="preserve">
100</t>
    </r>
  </si>
  <si>
    <t xml:space="preserve">Nuo Regionų plėtros programos įgyvendinimo pradžios iki ataskaitinio laikotarpio pabaigos skirtų ES ir kitos tarptautinės paramos lėšų dalis pagal sudarytas sutartis nuo Regionų plėtros programoje regionui numatytų lėšų (proc.) </t>
  </si>
  <si>
    <r>
      <rPr>
        <i/>
        <sz val="11"/>
        <color theme="0" tint="-0.34998626667073579"/>
        <rFont val="Times New Roman"/>
        <family val="1"/>
        <charset val="186"/>
      </rPr>
      <t>(informacija nurodoma kaupiamuoju būdu)</t>
    </r>
    <r>
      <rPr>
        <sz val="11"/>
        <rFont val="Times New Roman"/>
        <family val="1"/>
        <charset val="186"/>
      </rPr>
      <t xml:space="preserve">
</t>
    </r>
  </si>
  <si>
    <t xml:space="preserve">Nuo Regionų plėtros programos įgyvendinimo pradžios iki ataskaitinio laikotarpio pabaigos išmokėtų ES ir kitos tarptautinės paramos lėšų dalis nuo Regionų plėtros programoje regionui numatytų lėšų (proc.) </t>
  </si>
  <si>
    <t>2 lentelė. Išankstinių sąlygų įgyvendinimo rezultatai</t>
  </si>
  <si>
    <t>Nr.</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</si>
  <si>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</si>
  <si>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 xml:space="preserve">Savivaldybės tarybos patvirtintas darnaus judumo mieste planas, kurio parengimas finansuotas 2014–2020 m. ES fondų lėšomis. </t>
  </si>
  <si>
    <t>Pagal Lietuvos Respublikos alternatyviųjų degalų įstatymo nuostatas  parengtas ir patvirtintas viešųjų ir pusiau viešųjų elektromobilių įkrovimo prieigų vietinės reikšmės keliuose planas iki 2030 m.</t>
  </si>
  <si>
    <t>Neplanuojama veikla, kuriai taikoma išankstinė sąlyga.</t>
  </si>
  <si>
    <t>Projekto veiklų atitiktis geriamojo vandens tiekimo ir nuotekų tvarkymo infrastruktūros plėtros planui.</t>
  </si>
  <si>
    <t>Veiklų atitiktis patvirtintiems regioniniams ir (ar) savivaldybių atliekų prevencijos ir tvarkymo planams, parengtiems Valstybiniam atliekų prevencijos ir tvarkymo 2021–2027 m. planui įgyvendinti.</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</si>
  <si>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</si>
  <si>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3 lentelė. Regiono problemos ir jų giluminės priežastys</t>
  </si>
  <si>
    <t xml:space="preserve">Perėjimo nuo institucinės globos prie šeimoje ir bendruomenėje teikiamų paslaugų Alytaus regiono žemėlapiui pritarta Alytaus regiono plėtros tarybos 2022 m. rugpjūčio 26 d. sprendimu Nr. K-29 "Dėl Pritarimo perėjimo nuo institucinės globos prie šeimoje ir bendruomenįje teikiamų paslaugų Alytaus regiono žemėlapiui".
2023 m. vasarą inicijuotas žemėlapio pakeitimas.
Perėjimo nuo institucinės globos prie šeimoje ir bendruomenėje teikiamų paslaugų Alytaus regione žemėlapis patvirtintas Alytaus regiono plėtros tarybos 2024 m. balandžio 29 d. sprendimu Nr. K-16 „Dėl Perėjimo nuo institucinės globos prie šeimoje ir bendruomenėje teikiamų paslaugų Alytaus regione žemėlapio patvirtinimo“ .
Parengtas pažangos priemonės aprašas, kuriame veiklos suplanuotos atsižvelgiant į šį žemėlapį.         </t>
  </si>
  <si>
    <t xml:space="preserve">1 lentelė. Regiono plėtros plano įgyvendinimo rezultatai
</t>
  </si>
  <si>
    <t xml:space="preserve">Pastabos, paaiškinimai </t>
  </si>
  <si>
    <t xml:space="preserve">Išankstinės sąlygos
</t>
  </si>
  <si>
    <t xml:space="preserve">Išankstinių sąlygų įgyvendinimas  
</t>
  </si>
  <si>
    <t>Vidaus reikalų ministerija informavo, kad naujų duomenų nėra, todėl ataskaitinio laikotarpio reikšmė tokia pati kaip siektinos reikšmės.</t>
  </si>
  <si>
    <t xml:space="preserve">Alytaus miesto darnaus judumo planas patvirtintas Alytaus miesto savivaldybės tarybos  2018 m. gegužės 30 d. sprendimu Nr. T-151 „Dėl Alytaus miesto darnaus judumo plano patvirtinimo“. 
Alytaus miesto savivaldybės tarybos 2024 m. spalio 31 d. sprendimu Nr. T-378 „Dėl Alytaus miesto savivaldybės tarybos 2018-05-30 sprendimo Nr. T-151 „Dėl Alytaus miesto darnaus judumo plano patvirtinimo“ pakeitimo" pakeistas Alytaus miesto darnaus judumo planas ir išdėstytas nauja redakcija.
Parengtas pažangos priemonės aprašas, kuriame veiklos suplanuotos atsižvelgiant į šį planą.                   </t>
  </si>
  <si>
    <t xml:space="preserve">1. Varėnos rajono vandens tiekimo ir nuotekų tvarkymo infrastruktūros plėtros specialiojo plano keitmas patvirtintas Varėnos rajono savivaldybės tarybos 2022 m. lapkričio 29 d. sprendimu Nr. T-IX-1042  „Dėl Varėnos rajono vandens tiekimo ir nuotekų tvarkymo infrastruktūros plėtros specialiojo plano keitmo patvirtinimo" .
2. Druskininkų savivaldybės vandens tiekimo ir nuotekų tvarkymo infrastruktūros plėtros specialiojo plano keitimas patvirtintas Druskininkų savivaldybės tarybos 2022 m. birželio 29 d. sprendimu Nr. T1-109  „Dėl Druskininkų savivaldybės vandens tiekimo ir nuotekų tvarkymo infrastruktūros plėtros specialiojo plano keitimo patvirtinimo".
3. Lazdijų rajono vandens tiekimo ir nuotekų tvarkymo infrastruktūros plėtros specialiojo plano keitimas patvirtintas Lazdijų rajono savivaldybės tarybos 2021 m. spalio 22 d. sprendimu Nr. 5TS-888  „Dėl Lazdijų rajono vandens tiekimo ir nuotekų tvarkymo infrastruktūros plėtros specialiojo plano keitimo patvirtinimo".
4. Alytaus rajono vandens tiekimo ir nuotekų tvarkymo infrastruktūros plėtros specialusis planas patvirtintas Alytaus rajono savivaldybės tarybos 2024 m. lapkričio 21 d. sprendimu Nr. K-208 „Dėl Alytaus rajono savivaldybės vandens tiekimo ir nuotekų tvarkymo infrastruktūros plėtros specialiojo plano patvirtinimo“.
Parengtas pažangos priemonės aprašas, kuriame veiklos suplanuotos atsižvelgiant į šiuos planus. </t>
  </si>
  <si>
    <t xml:space="preserve">1. 2023-2029 m. Alytaus miesto tvarios plėtros strategija patvirtinta Alytaus miesto savivaldybės tarybos 2023 m. birželio 22 d. sprendimu Nr. T-153  „Dėl 2023–2029 m. Alytaus miesto tvarios plėtros strategijos patvirtinimo".
Parengtas pažangos priemonės aprašas, kuriame veiklos suplanuotos atsižvelgiant į šią strategiją.        
2. 2024 m. gegužės 8 d. pasirašytas susitarimas dėl 2024–2029 m. Alytaus regiono funkcinės zonos strategijos įgyvendinimo, atsižvelgdamos į Alytaus miesto savivaldybės tarybos 2024 m. balandžio 25 d. sprendimą Nr. T-159 „Dėl 2024–2029 m. Alytaus regiono funkcinės zonos strategijos patvirtinimo“, Alytaus rajono savivaldybės tarybos 2024 m. balandžio 30 d. sprendimą Nr. K-68 „Dėl 2024–2029 m. Alytaus regiono funkcinės zonos strategijos patvirtinimo“, Druskininkų savivaldybės tarybos 2024 m. balandžio 29 d. sprendimą Nr. T1-49 „Dėl 2024-2029 m. Alytaus regiono funkcinės zonos strategijos patvirtinimo“, Lazdijų rajono savivaldybės tarybos 2024 m. balandžio 29 d. sprendimą Nr. 5TS-368 „Dėl 2024–2029 m. Alytaus regiono funkcinės zonos strategijos patvirtinimo“ ir Varėnos rajono savivaldybės tarybos 2024 m. balandžio 30 d. sprendimą Nr. T-X-318 „Dėl 2024–2029 m. Alytaus regiono funkcinės zonos strategijos patvirtinimo“.
Parengti pažangos priemonių aprašai, kuriuose veiklos suplanuotos atsižvelgiant į šias strategijas. </t>
  </si>
  <si>
    <t xml:space="preserve">Alytaus regiono atliekų prevencijos ir tvarkymo 2021-2027 m. planas patvirtintas Alytaus regiono plėtros tarybos 2023 m. lapkričio 13 d. sprendimu Nr. K-55  „Dėl  Alytaus regiono atliekų prevencijos ir tvarkymo 2021–2027 m. plano patvirtinimo".
Parengtas pažangos priemonės aprašas, kuriame veiklos suplanuotos atsižvelgiant į šį planą. </t>
  </si>
  <si>
    <t>2025 METŲ ĮGYVENDINIMO ATASKAITA</t>
  </si>
  <si>
    <t>386
(2029)</t>
  </si>
  <si>
    <t>114
(2029)</t>
  </si>
  <si>
    <t>3454
(2029)</t>
  </si>
  <si>
    <t>44
(2029)</t>
  </si>
  <si>
    <t>39,57
(2029)</t>
  </si>
  <si>
    <t>1842
(2029)</t>
  </si>
  <si>
    <t>33,42
(2029)</t>
  </si>
  <si>
    <t>2260
(2029)</t>
  </si>
  <si>
    <t>28
(2029)</t>
  </si>
  <si>
    <t>1500
(2029)</t>
  </si>
  <si>
    <t>5
(2025)</t>
  </si>
  <si>
    <t>51
(2024)</t>
  </si>
  <si>
    <t>305,67
(2024)</t>
  </si>
  <si>
    <t>71,8
(2024)</t>
  </si>
  <si>
    <t>66,5
(2024)</t>
  </si>
  <si>
    <t>Vidaus reikalų ministerija informavo, kad duomenys už 2024 m. bus 2026 m. vasario mėn. Todėl ataskaitoje pateikiami paskutiniai turimi duomenys.</t>
  </si>
  <si>
    <t>Regiono savivaldybės nepateikė duomenų AAA už 2023 m., nes surinkti duomenys buvo netikslūs be prekybos centrų informacijos. ARATC duomenimis rodiklio reikšmė yra 69,99, su Birštono ir Prienų rajono savivaldybėmis - 71 proc. ARATC turimi duomenys buvo pristatyti 2024-02-23 Alytaus regiono plėtros tarybos posėdyje. https://alytausregionas.lt/veikla/kolegijos-posedziai-2/ 
Vidaus reikalų ministerija informavo, kad duomenys už 2024 m. bus 2026 m. vasario mėn. Todėl ataskaitoje pateikiami paskutiniai turimi duomenys.</t>
  </si>
  <si>
    <t>8
(2023)</t>
  </si>
  <si>
    <t>5,6
(2023)</t>
  </si>
  <si>
    <t>(2025)</t>
  </si>
  <si>
    <t>0
(2025)</t>
  </si>
  <si>
    <t>67,3
(2024)</t>
  </si>
  <si>
    <t>21,9
(2024)</t>
  </si>
  <si>
    <t>38,2
(2024)</t>
  </si>
  <si>
    <t>2025 m. pradėta įgyvendinti nedidelė dalis projektų, kurių investicijos turėtų reikšmingą įtaką rodiklio reikšmei. Rodiklio reikšmę įtakojo kitos aplinkybės.</t>
  </si>
  <si>
    <t>Rodiklio pasikeitimą įtakojo sumažėjęs bendrojo ugdymo mokyklų skaičius ir mokyklų pilnai pritaikytų žmonėms su negalia skaičius. 2023–2024 m. m. Alytaus regione buvo 42 bendrojo ugdymo mokyklos, o 2024–2025 m. m. – 38 mokyklos. 2023–2024 m. m pilnai pritaikytos buvo 3 mokyklos (Simno, Varėnos specialiosios mokyklos ir Druskininkų „Saulės“ pagrindinė mokykla). 2024–2025 m. m. buvo 2 mokyklos (Alytaus Vidzgirio mokykla ir Druskininkų „Saulės“ pagrindinė mokykla).</t>
  </si>
  <si>
    <t>Ataskaitoje pateikiami paskutiniai 2026 m. sausio 9 d. turimi duomenys.</t>
  </si>
  <si>
    <t>72,8
(2024-2025)</t>
  </si>
  <si>
    <t>62,5 
(2024-2025)</t>
  </si>
  <si>
    <t>97,5
(2024-2025)</t>
  </si>
  <si>
    <r>
      <rPr>
        <b/>
        <sz val="12"/>
        <color theme="1"/>
        <rFont val="Times New Roman"/>
        <family val="1"/>
        <charset val="186"/>
      </rPr>
      <t>2.  Nepakankamas viešųjų paslaugų prieinamumas dėl viešąsias paslaugas teikiančių įstaigų ir bendruomenių infrastruktūros nusidėvėjimo ar trūkumo.
Lėšų poreikis - 241,74 mln. Eur.</t>
    </r>
    <r>
      <rPr>
        <sz val="12"/>
        <color theme="1"/>
        <rFont val="Times New Roman"/>
        <family val="1"/>
        <charset val="186"/>
      </rPr>
      <t xml:space="preserve">
2021–2027 m. ES fondų investicijų programoje ir 2022–2030 m. Regionų plėtros programoje numatytos ribotos galimybės švietimo, neformalaus švietimo ir visuomenės sveikatos infrastruktūros modernizavimui, transporto priemonių įsigijimui. Kaimiškosioms savivaldybėms trūksta lėšų transporto priemonių, kurios užtikrintų vaikų pavežėjimą į ugdymo įstaigas tinkamu laiku, įsigijimui. Reikia lėšų savivaldybių  švietimo įstaigų patalpų vidaus ir inžinerinių tinklų remontui. Taip pat identifikuotas poreikis pritaikyti atviras erdves bei įgyti patalpas neformalaus švietimo, visuomensės sveikatos (sporto, švietimo) ir bendruomeninėms paslaugoms teikti. Regiono socialiniai - ekonominiai rodikliai yra vieni mažiausių tarp regionų ir gerokai atsilieka nuo šalies vidurkio. Regiono savivaldybių gyventojai susiduria su sveikatos, socialniais iššūkiais. Tad identifikuotas poreikis investuoti į sveikatos paslaugų plėtrą, socialinio būsto plėtrą visoms tikslinėms grupėms, kultūros ir socialinių paslaugų infrastruktūros ir erdvių įrengimą ar modernizavimą. Esamos geopolitinės situacjos kontekste, būtina atnaujinti priedangų infrastruktūrą ir priemones, skirti lėšas civilinei saugai ir priešgaisrinės saugos paskirties infrastruktūros bei įrangos atnaujinimui. Tam taip pat trūksta finansavimo.</t>
    </r>
  </si>
  <si>
    <r>
      <rPr>
        <b/>
        <sz val="12"/>
        <color theme="1"/>
        <rFont val="Times New Roman"/>
        <family val="1"/>
        <charset val="186"/>
      </rPr>
      <t>3. Nepakankamos sąlygos užtikrinti aplinkos ir gyvenimo kokybę dėl viešųjų pastatų energetinio neefektyvumo, gatvių apšvietimo, geriamo vandens tiekimo, nuotekų tvarkymo, lietaus nuotekų tvarkymo infrastruktūros nusidėvėjimo ar trūkumo, finansavimo vandens telkinių valymui nebuvimo.
Lėšų poreikis - 131,38 mln. Eur.</t>
    </r>
    <r>
      <rPr>
        <sz val="12"/>
        <color theme="1"/>
        <rFont val="Times New Roman"/>
        <family val="1"/>
        <charset val="186"/>
      </rPr>
      <t xml:space="preserve">
Alytaus rajono savivaldybės nuosavybėje yra 84 viešieji objektai: tik vienas objektas yra energinio naudingumo klasės A++, B klasės – 11 objektų, visi kiti C ir žemesnės klasės. Alytaus miesto savivaldybė identifikuoja ne mažiau kaip 15 viešųjų objektų, Varėnos rajono savivaldybė – ne mažiau kaip 3 objektus, Druskininkų savivaldybė – ne mažiau kaip 2 objektus, kurių energetinį efektyvumą būtina padidinti. Lazdijų rajono savivaldybei problema taip pat aktuali.
Alytaus rajono net 106 gyvenvietėse nėra įrengtų (arba jie netinkami eksploatuoti) apšvietimo tinklų. Lazdijų rajone reikia įrengti apie 18 km gatvių apšvietimo linijų bei nuotolinią gatvių apšvietimo valdymo sistemą.
Alytaus mieste reikia įrengti 5 paviršinių (lietaus) nuotekų valyklas, renovuoti apie 60 km paviršinių (lietaus) nuotekų, per 60 km vandentiekio ir 62 km nuotekų tinklų, atnaujinti 2 nuotekų siurblines. Didžioji dalis trasų esančių Lazdijų rajono savivaldybėje yra daugiau nei 30 metų senumo ir dažnai genda, todėl itin prastėja tiekiamo vandens kokybė. Alytaus rajone reikia atlikti geriamojo vandens tiekimo tinklų, nuotekų tinklų, nuotekų valymo įrenginių ir paviršinių nuotekų tinklų inventorizaciją ir įregistravimą, nutiesti ir renovuoti apie 22 km naujų ir apie 10 km esamų vandentiekio tinklų bei apie 43 km naujų ir 8 km esamų nuotekų tinklų, pastatyti 2 ir rekonstruoti 8 mažąsias nuotekų valyklas ir kt. Druskininkų savivaldybėje reikia modernizuoti  paviršinių (lietaus) nuotekų sistemą, įrengti paviršinių nuotekų valyklas, įsigyti tinkamas transporto priemones. Identifikuojamas poreikis, kad būtų keičiamas esamas 50:50 lėšų intensyvumas, nes esamas intensyvumas savivaldybių ir jų valdomų įmonių biudžetams yra didelė finansinė našta.
Druskininkų, Varėnos ir Alytaus rajono savivaldybės identifikavo poreikį išvalyti vandens telkinius.   </t>
    </r>
  </si>
  <si>
    <r>
      <t xml:space="preserve">Regionų plėtros programoje suplanuotos pažangos lėšos leidžia spręsti ne visas regiono problemas ir jų gilumines priežastis. 
Regiono problemos, kurių sprendimui trūksta finansavimo:
</t>
    </r>
    <r>
      <rPr>
        <b/>
        <sz val="12"/>
        <color theme="1"/>
        <rFont val="Times New Roman"/>
        <family val="1"/>
        <charset val="186"/>
      </rPr>
      <t>1. Nepakankamas Alytaus regiono pasiekiamumas dėl nusidėvėjusios, gyventojų ir turistų poreikių neatitinkančios susisiekimo infrastruktūros: kritinė sausumos kelių (valstybinės ir vietinės reikšmės) būklė; nepakankamas dviračių takų tinklas tarp gyvenviečių savivaldybių teritorijose ir už jų ribų prie valstybinės reikšmės kelių; nėra galimybės Druskininkų kurorto pasiekti oro ir geležinkelių transportu; nesudarytos sąlygos laivybai Nemunu.
Lėšų poreikis - 990 mln. Eur.</t>
    </r>
    <r>
      <rPr>
        <sz val="12"/>
        <color theme="1"/>
        <rFont val="Times New Roman"/>
        <family val="1"/>
        <charset val="186"/>
      </rPr>
      <t xml:space="preserve">
Alytaus rajono savivaldybės apskaitoje yra  apie 1140 km kelių, iš jų tik 370,83 km (32,53 proc.) su asfalto danga – likę 769,17 km yra žvyrkeliai, Varėnos rajono savivaldybėje yra 1510,1 km kelių, iš jų 128,4 km (8,5 proc.) su asfalto danga, likę apie 1381,7 km yra žvyrkeliai ir gruntas, o Lazdijų rajono savivaldybėje yra 1055,361 km kelių, iš jų tik 116,889 km (11,07 proc.) su asfalto danga – likę, apie 938,472 km yra žvyrkeliai ir gruntas, kurie rudenį ir pavasarį tampa sunkiai pravažiuojami. Druskininkų savivaldybė kasmet prižiūri ir remontuoja daugiau nei 432 km vietinės reikšmės kelių, iš jų: su asfalto danga – 108 km; su žvyro danga – 217 km; su grunto danga – 107 km. Didžioji dalis gatvių ir kelių prastos būklės. Druskininkų mieste yra 69 km gatvių iš jų: su asfalto danga – 54 km, su žvyro danga  – 7 km, su grunto danga – 8 km. Alytuje yra 89</t>
    </r>
    <r>
      <rPr>
        <sz val="12"/>
        <rFont val="Times New Roman"/>
        <family val="1"/>
        <charset val="186"/>
      </rPr>
      <t xml:space="preserve"> žvyruotos gatvės. </t>
    </r>
    <r>
      <rPr>
        <sz val="12"/>
        <color theme="1"/>
        <rFont val="Times New Roman"/>
        <family val="1"/>
        <charset val="186"/>
      </rPr>
      <t xml:space="preserve">
Nors pėsčiųjų ir dviračių takų trūkumo problemos aktualumas išnagrinėtas ir žinomas Susisiekimo ministerijai, tačiau 2021–2027 m. ES fondų investicijų programoje ir 2022–2030 m. Regionų plėtros programoje numatytos ribotos galimybės pėsčiųjų ir dviračių takų plėtrai. Todėl išlieka aktuli problema – pėsčiųjų ir dviračių takų tarp gyvenviečių savivaldybių teritorijose ir už jų ribų prie valstybinės reikšmės kelių finansavimas. 
Druskininkai – didžiausias Lietuvos kurortas per metus pritraukiantis apie 1 mln. turistų, todėl yra labai svarbus susisiekimo su Druskininkais klausimas. Šiuo metu kurortą galima pasiekti tik kelių transportu, kas sukelia tam tikras aplinkosaugines, kaip oro užterštumo, automobilių spūsčių bei kitas problemas ir nėra alternatyvių susisiekimo būdų: geležinkelio, oro, vandens transportu. Būtinos investicijos į geležinkelio atkarpą Alytus-Šeštokai.
Susisiekimo ministerijos užsakymu 2022 m. parengta ilgalaikė laivybos Nemunu atnaujinimo programa (studija). Dalis Nemuno valymo darbų buvo atlikta bendradarbiaujant su Vidaus vandens kelių direkcija. 2025 m. vasario mėn. upės vagos valymo darbai sustabdyti dėl pradėto tyrimo. Svarbu atkreipti dėmesį į tai, jos nebaigti Nemuno upės valymo darbai kelia riziką ne tik regiono plėtrai, bet ir valstybės reputacijai tarptautiniuose formatuose, kuriuose Lietuva yra įsipareigojusi skatinti tvarų transportą, ekologišką judumą ir tarpvalstybinį bendradarbiavimą. Todėl svarbu imtis aktyvių veiksmų, kad būtų užtikrintas pradėtų darbų tęstinumas ir  numatyti finansiniai įrankiai realių veiksmų įgyvendinimui bei suformuota nacionalinė pozicija šiuo klausimu.
</t>
    </r>
  </si>
  <si>
    <r>
      <rPr>
        <b/>
        <sz val="12"/>
        <color theme="1"/>
        <rFont val="Times New Roman"/>
        <family val="1"/>
        <charset val="186"/>
      </rPr>
      <t>4. Nepakankamos sąlygos vystyti regiono ekonominį, kultūros bei turizmo potencialą dėl riboto verslo ir verslumo skatinimo, nepakankamo finansavimo Alytaus regiono turistinio patrauklumo didinimui (Druskininkų kongresų ir kultūros rūmų užbaigimas, viešųjų erdvių, parkų ir skverų, Nemuno krantinių atnaujinimas, pritaikant juos turizmo, rekreacijos ir gyventojų poreikiams). 
Lėšų poreikis - 109,73 mln. Eur.</t>
    </r>
    <r>
      <rPr>
        <sz val="12"/>
        <color theme="1"/>
        <rFont val="Times New Roman"/>
        <family val="1"/>
        <charset val="186"/>
      </rPr>
      <t xml:space="preserve">   
Siekiant stiprinti teikiamas paslaugas verslui ar norintiems kurti verslą, talentų pritraukimui ir išlaikymui, startuolių tinklo kūrimui, būtina kurti verslo ekosistemą. t.y. įveiklinti Alytaus verslo bendradarbystės centrą (HUB'o) įveiklinimas. 
Alytaus miesto savivaldybės biudžeto lėšų (80 000 Eur) užtenka tik būtinosioms smulkaus ir vidutinio verslo skatinimo priemonėms dalinai finansuoti. Savivaldybė yra numačiusi verslo skatinimo priemones, tačiau neturi galimybių jas finansuoti. Ši problema aktuali ir kitoms regiono savivaldybėms.
Mažo ploto investicinius sklypus turinčios savivaldybės negali teikti paraiškų investicinių sklypų infrastruktūros įrengimui, siekiant pritraukti investicijas ir juose vykdyti ekonominę veiklą dėl šiuo metu galiojančių finansavimo sąlygų orientuotų į stambių projektų ar LEZ vystymą. 
Šiuo metu Alytaus pramonės parko užimtumas yra pasiekęs 80 proc. Laisvų sklypų yra likę 20 proc. (9 vnt. – 8,3 ha), tačiau iš jų tik 2 sklypai yra šiek tiek didesni kaip 1 ha ir tik 1 sklypas yra 2,4 ha. Atsižvelgiant į tai, kad dažniausiai investuotojų poreikis būna nuo 3 ha dydžio sklypams, yra būtinybė plėsti ekonominę teritoriją investicijų pritraukimui bei pramonei vystytis. Taip pat svarstytina Alytaus aerodromo teritorijos konversija į ekonominę (pramoninę/komercinę) zoną.
Menkas regiono kultūrinio potencialo išnaudojimas turizmo ir verslumo plėtrai, nepakankama kultūros paslaugų infrastruktūra regiono savivaldybėse, bendrų turizmo rinkodaros priemonių nebuvimas mažina regiono patrauklumą bei riboja vietos gyventojų ir turistų kultūrinių poreikių tenkinimo galimybes.
2021–2027 m. ES fondų investicijų programoje ir 2022–2030 m. Regionų plėtros programoje numatytos ribotos galimybės pritaikyti viešąsias erdves, parkus, skverus, Nemuno ir ežerų pakrantes turizmo, rekreacijos ir  gyventojų poreikiams. Identifikuotas poreikis atnaujinti Nemuno krantinę, sukurti vandens turizmo trasos infrastruktūrą Nemune, formuoti vieningą turizmo trasą Nemunu, įrengti/ atnaujinti kitas viešąsias erdves, poilsio, laisvalaikio vietas. 
</t>
    </r>
  </si>
  <si>
    <t>1382
(2025)</t>
  </si>
  <si>
    <t>2026 m. sausio  20 d. sprendimu Nr. K-1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</si>
</sst>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b/>
      <sz val="9"/>
      <name val="Times New Roman"/>
      <family val="1"/>
      <charset val="186"/>
    </font>
    <font>
      <b/>
      <sz val="9"/>
      <color theme="1"/>
      <name val="Times New Roman"/>
      <family val="1"/>
      <charset val="186"/>
    </font>
    <font>
      <sz val="10"/>
      <name val="Arial"/>
      <family val="2"/>
      <charset val="186"/>
    </font>
    <font>
      <sz val="9"/>
      <name val="Times New Roman"/>
      <family val="1"/>
      <charset val="186"/>
    </font>
    <font>
      <sz val="9"/>
      <color theme="1"/>
      <name val="Times New Roman"/>
      <family val="1"/>
      <charset val="186"/>
    </font>
    <font>
      <i/>
      <sz val="12"/>
      <color theme="1"/>
      <name val="Times New Roman"/>
      <family val="1"/>
      <charset val="186"/>
    </font>
    <font>
      <u/>
      <sz val="12"/>
      <color theme="1"/>
      <name val="Times New Roman"/>
      <family val="1"/>
      <charset val="186"/>
    </font>
    <font>
      <b/>
      <sz val="12"/>
      <color rgb="FFFF0000"/>
      <name val="Times New Roman"/>
      <family val="1"/>
      <charset val="186"/>
    </font>
    <font>
      <sz val="11"/>
      <color theme="1"/>
      <name val="Times New Roman"/>
      <family val="1"/>
      <charset val="186"/>
    </font>
    <font>
      <i/>
      <sz val="11"/>
      <color theme="0" tint="-0.499984740745262"/>
      <name val="Times New Roman"/>
      <family val="1"/>
      <charset val="186"/>
    </font>
    <font>
      <sz val="9"/>
      <color theme="0" tint="-0.499984740745262"/>
      <name val="Times New Roman"/>
      <family val="1"/>
      <charset val="186"/>
    </font>
    <font>
      <sz val="11"/>
      <name val="Times New Roman"/>
      <family val="1"/>
      <charset val="186"/>
    </font>
    <font>
      <i/>
      <sz val="12"/>
      <color theme="0" tint="-0.249977111117893"/>
      <name val="Times New Roman"/>
      <family val="1"/>
      <charset val="186"/>
    </font>
    <font>
      <i/>
      <sz val="12"/>
      <color theme="0" tint="-0.34998626667073579"/>
      <name val="Times New Roman"/>
      <family val="1"/>
      <charset val="186"/>
    </font>
    <font>
      <sz val="12"/>
      <color theme="0" tint="-0.499984740745262"/>
      <name val="Times New Roman"/>
      <family val="1"/>
      <charset val="186"/>
    </font>
    <font>
      <i/>
      <sz val="11"/>
      <color theme="0" tint="-0.34998626667073579"/>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8" fillId="0" borderId="0"/>
  </cellStyleXfs>
  <cellXfs count="117">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9" fillId="2" borderId="2" xfId="0" applyFont="1" applyFill="1" applyBorder="1" applyAlignment="1">
      <alignment vertical="center" wrapText="1"/>
    </xf>
    <xf numFmtId="0" fontId="10" fillId="2" borderId="2" xfId="0" applyFont="1" applyFill="1" applyBorder="1" applyAlignment="1">
      <alignment vertical="center" wrapText="1"/>
    </xf>
    <xf numFmtId="0" fontId="6" fillId="2" borderId="2" xfId="0" applyFont="1" applyFill="1" applyBorder="1" applyAlignment="1">
      <alignment vertical="center" wrapText="1"/>
    </xf>
    <xf numFmtId="0" fontId="7" fillId="2" borderId="2" xfId="0" applyFont="1" applyFill="1" applyBorder="1" applyAlignment="1">
      <alignment vertical="center" wrapText="1"/>
    </xf>
    <xf numFmtId="0" fontId="10" fillId="2" borderId="2" xfId="0" applyFont="1" applyFill="1" applyBorder="1" applyAlignment="1">
      <alignment vertical="top"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11"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13" fillId="0" borderId="0" xfId="0" applyFont="1" applyAlignment="1">
      <alignment vertical="center"/>
    </xf>
    <xf numFmtId="0" fontId="0" fillId="0" borderId="2" xfId="0" applyBorder="1"/>
    <xf numFmtId="0" fontId="15" fillId="0" borderId="0" xfId="0" applyFont="1" applyAlignment="1">
      <alignment vertical="center"/>
    </xf>
    <xf numFmtId="0" fontId="14" fillId="0" borderId="0" xfId="0" applyFont="1"/>
    <xf numFmtId="0" fontId="15" fillId="0" borderId="0" xfId="0" applyFont="1" applyAlignment="1">
      <alignment horizontal="center" vertical="center"/>
    </xf>
    <xf numFmtId="0" fontId="2" fillId="0" borderId="0" xfId="0" applyFont="1"/>
    <xf numFmtId="0" fontId="14" fillId="3" borderId="2" xfId="0" applyFont="1" applyFill="1" applyBorder="1"/>
    <xf numFmtId="0" fontId="16" fillId="2" borderId="2" xfId="0" applyFont="1" applyFill="1" applyBorder="1" applyAlignment="1">
      <alignment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4" fontId="10" fillId="3" borderId="2" xfId="0" applyNumberFormat="1" applyFont="1" applyFill="1" applyBorder="1"/>
    <xf numFmtId="0" fontId="9" fillId="2" borderId="2" xfId="0" applyFont="1" applyFill="1" applyBorder="1" applyAlignment="1">
      <alignment vertical="top" wrapText="1"/>
    </xf>
    <xf numFmtId="0" fontId="9" fillId="2"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19" fillId="0" borderId="0" xfId="0" applyFont="1" applyAlignment="1">
      <alignment vertical="center"/>
    </xf>
    <xf numFmtId="0" fontId="20" fillId="0" borderId="0" xfId="0" applyFont="1" applyAlignment="1">
      <alignment horizontal="center" vertical="center"/>
    </xf>
    <xf numFmtId="0" fontId="0" fillId="0" borderId="0" xfId="0" applyAlignment="1">
      <alignment vertical="top"/>
    </xf>
    <xf numFmtId="0" fontId="10" fillId="0" borderId="2" xfId="0" applyFont="1" applyBorder="1" applyAlignment="1">
      <alignment wrapText="1"/>
    </xf>
    <xf numFmtId="0" fontId="10" fillId="0" borderId="2" xfId="0" applyFont="1" applyBorder="1" applyAlignment="1">
      <alignment vertical="center"/>
    </xf>
    <xf numFmtId="0" fontId="10" fillId="0" borderId="2" xfId="0" applyFont="1" applyBorder="1" applyAlignment="1">
      <alignment vertical="center" wrapText="1"/>
    </xf>
    <xf numFmtId="0" fontId="9" fillId="2" borderId="1"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9"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2" xfId="0" applyFont="1" applyBorder="1" applyAlignment="1">
      <alignment vertical="top" wrapText="1"/>
    </xf>
    <xf numFmtId="0" fontId="22" fillId="0" borderId="0" xfId="0" applyFont="1"/>
    <xf numFmtId="0" fontId="10" fillId="0" borderId="2" xfId="0" applyFont="1" applyBorder="1" applyAlignment="1">
      <alignment horizontal="center" vertical="center" wrapText="1"/>
    </xf>
    <xf numFmtId="4" fontId="9" fillId="2" borderId="1" xfId="0" applyNumberFormat="1" applyFont="1" applyFill="1" applyBorder="1" applyAlignment="1">
      <alignment horizontal="right" vertical="center" wrapText="1"/>
    </xf>
    <xf numFmtId="4" fontId="9" fillId="2" borderId="8" xfId="0" applyNumberFormat="1" applyFont="1" applyFill="1" applyBorder="1" applyAlignment="1">
      <alignment horizontal="right" vertical="center" wrapText="1"/>
    </xf>
    <xf numFmtId="4" fontId="9" fillId="2" borderId="3" xfId="0" applyNumberFormat="1" applyFont="1" applyFill="1" applyBorder="1" applyAlignment="1">
      <alignment horizontal="right" vertical="center" wrapText="1"/>
    </xf>
    <xf numFmtId="4" fontId="10" fillId="2" borderId="1" xfId="0" applyNumberFormat="1" applyFont="1" applyFill="1" applyBorder="1" applyAlignment="1">
      <alignment horizontal="right" vertical="center" wrapText="1"/>
    </xf>
    <xf numFmtId="4" fontId="10" fillId="2" borderId="8" xfId="0" applyNumberFormat="1" applyFont="1" applyFill="1" applyBorder="1" applyAlignment="1">
      <alignment horizontal="right" vertical="center" wrapText="1"/>
    </xf>
    <xf numFmtId="4" fontId="10" fillId="2" borderId="3" xfId="0" applyNumberFormat="1" applyFont="1" applyFill="1" applyBorder="1" applyAlignment="1">
      <alignment horizontal="right" vertical="center" wrapText="1"/>
    </xf>
    <xf numFmtId="0" fontId="5" fillId="0" borderId="7"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9" fillId="2" borderId="1"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0" borderId="2" xfId="0" applyFont="1" applyBorder="1" applyAlignment="1">
      <alignment horizontal="left" vertical="top" wrapText="1"/>
    </xf>
    <xf numFmtId="0" fontId="9" fillId="2" borderId="2" xfId="0" applyFont="1" applyFill="1" applyBorder="1" applyAlignment="1">
      <alignment horizontal="left" vertical="top"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0" fillId="2" borderId="1"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left" vertical="top"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left" vertical="top" wrapText="1"/>
    </xf>
    <xf numFmtId="0" fontId="10" fillId="0" borderId="3" xfId="0" applyFont="1" applyBorder="1" applyAlignment="1">
      <alignment horizontal="left" vertical="top"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4" fontId="9" fillId="2" borderId="1"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4" fontId="10" fillId="2" borderId="1"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4" fontId="10" fillId="2" borderId="3" xfId="0" applyNumberFormat="1" applyFont="1" applyFill="1" applyBorder="1" applyAlignment="1">
      <alignment horizontal="center" vertical="center"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2" fontId="17" fillId="0" borderId="1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10" xfId="0" applyNumberFormat="1" applyFont="1" applyBorder="1" applyAlignment="1">
      <alignment horizontal="left" vertical="top" wrapText="1"/>
    </xf>
    <xf numFmtId="0" fontId="17" fillId="0" borderId="2" xfId="0" applyFont="1" applyBorder="1" applyAlignment="1">
      <alignment vertical="top" wrapText="1"/>
    </xf>
    <xf numFmtId="0" fontId="17" fillId="0" borderId="1" xfId="0" applyFont="1" applyBorder="1" applyAlignment="1">
      <alignment vertical="top" wrapText="1"/>
    </xf>
    <xf numFmtId="0" fontId="18" fillId="0" borderId="2" xfId="0" applyFont="1" applyBorder="1" applyAlignment="1">
      <alignment horizontal="left" vertical="top"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7"/>
  <sheetViews>
    <sheetView tabSelected="1" zoomScale="80" zoomScaleNormal="80" workbookViewId="0">
      <selection activeCell="P4" sqref="P4"/>
    </sheetView>
  </sheetViews>
  <sheetFormatPr defaultColWidth="9.140625" defaultRowHeight="15" x14ac:dyDescent="0.25"/>
  <cols>
    <col min="1" max="1" width="6" customWidth="1"/>
    <col min="2" max="2" width="12.28515625" customWidth="1"/>
    <col min="3" max="3" width="9.85546875" customWidth="1"/>
    <col min="4" max="4" width="11.7109375" customWidth="1"/>
    <col min="5" max="5" width="10.42578125" customWidth="1"/>
    <col min="6" max="8" width="10.140625" customWidth="1"/>
    <col min="9" max="9" width="13.5703125" customWidth="1"/>
    <col min="10" max="10" width="14.42578125" customWidth="1"/>
    <col min="11" max="12" width="12.28515625" customWidth="1"/>
    <col min="13" max="13" width="12.5703125" customWidth="1"/>
    <col min="14" max="14" width="13.140625" customWidth="1"/>
    <col min="15" max="15" width="10.7109375" customWidth="1"/>
    <col min="16" max="16" width="11.85546875" customWidth="1"/>
    <col min="17" max="17" width="12" customWidth="1"/>
    <col min="18" max="18" width="12.5703125" customWidth="1"/>
    <col min="19" max="19" width="9.85546875" customWidth="1"/>
    <col min="20" max="20" width="11.140625" customWidth="1"/>
    <col min="21" max="21" width="23.5703125" customWidth="1"/>
  </cols>
  <sheetData>
    <row r="1" spans="1:21" x14ac:dyDescent="0.25">
      <c r="P1" s="47"/>
    </row>
    <row r="2" spans="1:21" ht="15.75" x14ac:dyDescent="0.25">
      <c r="O2" s="1"/>
      <c r="P2" s="2" t="s">
        <v>0</v>
      </c>
      <c r="Q2" s="1"/>
      <c r="R2" s="26"/>
      <c r="S2" s="1"/>
    </row>
    <row r="3" spans="1:21" ht="15.75" x14ac:dyDescent="0.25">
      <c r="O3" s="1"/>
      <c r="P3" s="4" t="s">
        <v>1</v>
      </c>
      <c r="Q3" s="1"/>
      <c r="R3" s="26"/>
      <c r="S3" s="1"/>
    </row>
    <row r="4" spans="1:21" ht="15.75" x14ac:dyDescent="0.25">
      <c r="O4" s="1"/>
      <c r="P4" s="4" t="s">
        <v>287</v>
      </c>
      <c r="Q4" s="1"/>
      <c r="R4" s="26"/>
      <c r="S4" s="1"/>
    </row>
    <row r="5" spans="1:21" ht="15.75" x14ac:dyDescent="0.25">
      <c r="A5" s="1"/>
      <c r="B5" s="1"/>
      <c r="C5" s="1"/>
      <c r="D5" s="4"/>
      <c r="E5" s="4"/>
      <c r="F5" s="4"/>
      <c r="G5" s="4"/>
      <c r="H5" s="4"/>
      <c r="I5" s="4"/>
      <c r="J5" s="4"/>
      <c r="K5" s="4"/>
      <c r="L5" s="4"/>
      <c r="M5" s="4"/>
      <c r="N5" s="4"/>
      <c r="O5" s="4"/>
      <c r="P5" s="23"/>
      <c r="R5" s="24"/>
    </row>
    <row r="6" spans="1:21" ht="15.75" x14ac:dyDescent="0.25">
      <c r="A6" s="1"/>
      <c r="B6" s="1"/>
      <c r="C6" s="1"/>
      <c r="D6" s="4"/>
      <c r="E6" s="4"/>
      <c r="F6" s="4"/>
      <c r="G6" s="4"/>
      <c r="H6" s="4"/>
      <c r="I6" s="4"/>
      <c r="J6" s="4"/>
      <c r="K6" s="16" t="s">
        <v>2</v>
      </c>
      <c r="L6" s="4"/>
      <c r="M6" s="4"/>
      <c r="N6" s="4"/>
      <c r="O6" s="4"/>
      <c r="P6" s="23"/>
      <c r="R6" s="24"/>
    </row>
    <row r="7" spans="1:21" ht="15.75" x14ac:dyDescent="0.25">
      <c r="A7" s="5"/>
      <c r="B7" s="5"/>
      <c r="C7" s="1"/>
      <c r="D7" s="4"/>
      <c r="E7" s="4"/>
      <c r="F7" s="4"/>
      <c r="G7" s="4"/>
      <c r="H7" s="4"/>
      <c r="I7" s="4"/>
      <c r="J7" s="35"/>
      <c r="K7" s="25"/>
      <c r="L7" s="4"/>
      <c r="M7" s="4"/>
      <c r="N7" s="4"/>
      <c r="O7" s="4"/>
      <c r="P7" s="4"/>
    </row>
    <row r="8" spans="1:21" ht="15.75" x14ac:dyDescent="0.25">
      <c r="A8" s="5"/>
      <c r="B8" s="5"/>
      <c r="C8" s="1"/>
      <c r="D8" s="4"/>
      <c r="E8" s="4"/>
      <c r="F8" s="4"/>
      <c r="G8" s="4"/>
      <c r="H8" s="4"/>
      <c r="I8" s="4"/>
      <c r="J8" s="4"/>
      <c r="K8" s="18"/>
      <c r="L8" s="4"/>
      <c r="M8" s="4"/>
      <c r="N8" s="4"/>
      <c r="O8" s="4"/>
      <c r="P8" s="4"/>
    </row>
    <row r="9" spans="1:21" ht="15.75" x14ac:dyDescent="0.25">
      <c r="A9" s="5"/>
      <c r="B9" s="5"/>
      <c r="C9" s="1"/>
      <c r="D9" s="4"/>
      <c r="E9" s="4"/>
      <c r="F9" s="4"/>
      <c r="G9" s="4"/>
      <c r="H9" s="4"/>
      <c r="I9" s="4"/>
      <c r="J9" s="4"/>
      <c r="K9" s="16" t="s">
        <v>251</v>
      </c>
      <c r="L9" s="4"/>
      <c r="M9" s="4"/>
      <c r="N9" s="4"/>
      <c r="O9" s="4"/>
      <c r="P9" s="4"/>
    </row>
    <row r="10" spans="1:21" ht="15.75" x14ac:dyDescent="0.25">
      <c r="A10" s="5"/>
      <c r="B10" s="5"/>
      <c r="C10" s="1"/>
      <c r="D10" s="4"/>
      <c r="E10" s="4"/>
      <c r="F10" s="4"/>
      <c r="G10" s="4"/>
      <c r="H10" s="4"/>
      <c r="I10" s="4"/>
      <c r="J10" s="4"/>
      <c r="K10" s="17" t="s">
        <v>3</v>
      </c>
      <c r="L10" s="4"/>
      <c r="M10" s="4"/>
      <c r="N10" s="4"/>
      <c r="O10" s="4"/>
      <c r="P10" s="4"/>
    </row>
    <row r="11" spans="1:21" ht="15.75" x14ac:dyDescent="0.25">
      <c r="A11" s="5"/>
      <c r="B11" s="5"/>
      <c r="C11" s="1"/>
      <c r="D11" s="4"/>
      <c r="E11" s="4"/>
      <c r="F11" s="4"/>
      <c r="G11" s="4"/>
      <c r="H11" s="4"/>
      <c r="I11" s="4"/>
      <c r="J11" s="4"/>
      <c r="K11" s="36"/>
      <c r="L11" s="4"/>
      <c r="M11" s="4"/>
      <c r="N11" s="4"/>
      <c r="O11" s="4"/>
      <c r="P11" s="4"/>
    </row>
    <row r="12" spans="1:21" ht="15.75" x14ac:dyDescent="0.25">
      <c r="A12" s="5"/>
      <c r="B12" s="5"/>
      <c r="C12" s="1"/>
      <c r="D12" s="4"/>
      <c r="E12" s="4"/>
      <c r="F12" s="4"/>
      <c r="G12" s="4"/>
      <c r="H12" s="4"/>
      <c r="I12" s="4"/>
      <c r="J12" s="4"/>
      <c r="K12" s="18"/>
      <c r="L12" s="4"/>
      <c r="M12" s="4"/>
      <c r="N12" s="4"/>
      <c r="O12" s="4"/>
      <c r="P12" s="4"/>
    </row>
    <row r="13" spans="1:21" ht="15.75" x14ac:dyDescent="0.25">
      <c r="A13" s="5"/>
      <c r="B13" s="5"/>
      <c r="C13" s="1"/>
      <c r="D13" s="4"/>
      <c r="E13" s="4"/>
      <c r="F13" s="4"/>
      <c r="G13" s="4"/>
      <c r="H13" s="4"/>
      <c r="I13" s="4"/>
      <c r="J13" s="4"/>
      <c r="K13" s="18"/>
      <c r="L13" s="4"/>
      <c r="M13" s="4"/>
      <c r="N13" s="4"/>
      <c r="O13" s="4"/>
      <c r="P13" s="4"/>
    </row>
    <row r="14" spans="1:21" ht="45.6" customHeight="1" x14ac:dyDescent="0.25">
      <c r="A14" s="55" t="s">
        <v>242</v>
      </c>
      <c r="B14" s="55"/>
      <c r="C14" s="55"/>
      <c r="D14" s="55"/>
      <c r="E14" s="55"/>
      <c r="F14" s="55"/>
      <c r="G14" s="55"/>
      <c r="H14" s="55"/>
      <c r="I14" s="55"/>
      <c r="J14" s="55"/>
      <c r="K14" s="55"/>
      <c r="L14" s="55"/>
      <c r="M14" s="55"/>
      <c r="N14" s="55"/>
      <c r="O14" s="55"/>
      <c r="P14" s="55"/>
      <c r="Q14" s="55"/>
      <c r="R14" s="55"/>
      <c r="S14" s="55"/>
      <c r="T14" s="55"/>
      <c r="U14" s="55"/>
    </row>
    <row r="15" spans="1:21" ht="45" customHeight="1" x14ac:dyDescent="0.25">
      <c r="A15" s="56" t="s">
        <v>4</v>
      </c>
      <c r="B15" s="70" t="s">
        <v>5</v>
      </c>
      <c r="C15" s="58" t="s">
        <v>6</v>
      </c>
      <c r="D15" s="59"/>
      <c r="E15" s="59"/>
      <c r="F15" s="59"/>
      <c r="G15" s="59"/>
      <c r="H15" s="60"/>
      <c r="I15" s="61" t="s">
        <v>7</v>
      </c>
      <c r="J15" s="62"/>
      <c r="K15" s="62"/>
      <c r="L15" s="63"/>
      <c r="M15" s="58" t="s">
        <v>8</v>
      </c>
      <c r="N15" s="59"/>
      <c r="O15" s="59"/>
      <c r="P15" s="60"/>
      <c r="Q15" s="61" t="s">
        <v>9</v>
      </c>
      <c r="R15" s="62"/>
      <c r="S15" s="62"/>
      <c r="T15" s="63"/>
      <c r="U15" s="56" t="s">
        <v>243</v>
      </c>
    </row>
    <row r="16" spans="1:21" ht="88.5" customHeight="1" x14ac:dyDescent="0.25">
      <c r="A16" s="57"/>
      <c r="B16" s="71"/>
      <c r="C16" s="19" t="s">
        <v>10</v>
      </c>
      <c r="D16" s="19" t="s">
        <v>11</v>
      </c>
      <c r="E16" s="15" t="s">
        <v>12</v>
      </c>
      <c r="F16" s="15" t="s">
        <v>13</v>
      </c>
      <c r="G16" s="15" t="s">
        <v>14</v>
      </c>
      <c r="H16" s="15" t="s">
        <v>15</v>
      </c>
      <c r="I16" s="20" t="s">
        <v>16</v>
      </c>
      <c r="J16" s="15" t="s">
        <v>17</v>
      </c>
      <c r="K16" s="15" t="s">
        <v>18</v>
      </c>
      <c r="L16" s="13" t="s">
        <v>19</v>
      </c>
      <c r="M16" s="20" t="s">
        <v>16</v>
      </c>
      <c r="N16" s="15" t="s">
        <v>17</v>
      </c>
      <c r="O16" s="15" t="s">
        <v>18</v>
      </c>
      <c r="P16" s="13" t="s">
        <v>19</v>
      </c>
      <c r="Q16" s="20" t="s">
        <v>16</v>
      </c>
      <c r="R16" s="15" t="s">
        <v>17</v>
      </c>
      <c r="S16" s="15" t="s">
        <v>18</v>
      </c>
      <c r="T16" s="13" t="s">
        <v>19</v>
      </c>
      <c r="U16" s="57"/>
    </row>
    <row r="17" spans="1:21" ht="15" customHeight="1" x14ac:dyDescent="0.25">
      <c r="A17" s="13">
        <v>1</v>
      </c>
      <c r="B17" s="13">
        <v>2</v>
      </c>
      <c r="C17" s="13">
        <v>3</v>
      </c>
      <c r="D17" s="13">
        <v>4</v>
      </c>
      <c r="E17" s="13">
        <v>5</v>
      </c>
      <c r="F17" s="13">
        <v>6</v>
      </c>
      <c r="G17" s="13">
        <v>7</v>
      </c>
      <c r="H17" s="13">
        <v>8</v>
      </c>
      <c r="I17" s="14">
        <v>9</v>
      </c>
      <c r="J17" s="13">
        <v>10</v>
      </c>
      <c r="K17" s="13">
        <v>11</v>
      </c>
      <c r="L17" s="13">
        <v>12</v>
      </c>
      <c r="M17" s="12">
        <v>13</v>
      </c>
      <c r="N17" s="12">
        <v>14</v>
      </c>
      <c r="O17" s="12">
        <v>15</v>
      </c>
      <c r="P17" s="12">
        <v>16</v>
      </c>
      <c r="Q17" s="14">
        <v>17</v>
      </c>
      <c r="R17" s="13">
        <v>18</v>
      </c>
      <c r="S17" s="13">
        <v>19</v>
      </c>
      <c r="T17" s="13">
        <v>20</v>
      </c>
      <c r="U17" s="13">
        <v>21</v>
      </c>
    </row>
    <row r="18" spans="1:21" ht="120" x14ac:dyDescent="0.25">
      <c r="A18" s="9" t="s">
        <v>20</v>
      </c>
      <c r="B18" s="9" t="s">
        <v>21</v>
      </c>
      <c r="C18" s="7"/>
      <c r="D18" s="28" t="s">
        <v>22</v>
      </c>
      <c r="E18" s="29" t="s">
        <v>23</v>
      </c>
      <c r="F18" s="34" t="s">
        <v>263</v>
      </c>
      <c r="G18" s="29" t="s">
        <v>24</v>
      </c>
      <c r="H18" s="29" t="s">
        <v>25</v>
      </c>
      <c r="I18" s="49">
        <f t="shared" ref="I18:T18" si="0">+I24+I44</f>
        <v>32956560.02</v>
      </c>
      <c r="J18" s="49">
        <f t="shared" si="0"/>
        <v>28013076</v>
      </c>
      <c r="K18" s="49">
        <f t="shared" si="0"/>
        <v>0</v>
      </c>
      <c r="L18" s="49">
        <f t="shared" si="0"/>
        <v>4943484.0200000005</v>
      </c>
      <c r="M18" s="49">
        <f t="shared" si="0"/>
        <v>21221926.260000002</v>
      </c>
      <c r="N18" s="49">
        <f t="shared" si="0"/>
        <v>16437146.800000001</v>
      </c>
      <c r="O18" s="49">
        <f t="shared" si="0"/>
        <v>0</v>
      </c>
      <c r="P18" s="49">
        <f t="shared" si="0"/>
        <v>4784779.46</v>
      </c>
      <c r="Q18" s="49">
        <f t="shared" si="0"/>
        <v>1834785.4000000004</v>
      </c>
      <c r="R18" s="49">
        <f t="shared" si="0"/>
        <v>1787026.1500000001</v>
      </c>
      <c r="S18" s="49">
        <f t="shared" si="0"/>
        <v>0</v>
      </c>
      <c r="T18" s="49">
        <f t="shared" si="0"/>
        <v>47759.25</v>
      </c>
      <c r="U18" s="7"/>
    </row>
    <row r="19" spans="1:21" ht="180" x14ac:dyDescent="0.25">
      <c r="A19" s="9"/>
      <c r="B19" s="9"/>
      <c r="C19" s="7"/>
      <c r="D19" s="7" t="s">
        <v>26</v>
      </c>
      <c r="E19" s="29" t="s">
        <v>27</v>
      </c>
      <c r="F19" s="34" t="s">
        <v>28</v>
      </c>
      <c r="G19" s="29" t="s">
        <v>29</v>
      </c>
      <c r="H19" s="29" t="s">
        <v>30</v>
      </c>
      <c r="I19" s="50"/>
      <c r="J19" s="50"/>
      <c r="K19" s="50"/>
      <c r="L19" s="50"/>
      <c r="M19" s="50"/>
      <c r="N19" s="50"/>
      <c r="O19" s="50"/>
      <c r="P19" s="50"/>
      <c r="Q19" s="50"/>
      <c r="R19" s="50"/>
      <c r="S19" s="50"/>
      <c r="T19" s="50"/>
      <c r="U19" s="46" t="s">
        <v>267</v>
      </c>
    </row>
    <row r="20" spans="1:21" ht="120" x14ac:dyDescent="0.25">
      <c r="A20" s="9"/>
      <c r="B20" s="9"/>
      <c r="C20" s="7"/>
      <c r="D20" s="7" t="s">
        <v>31</v>
      </c>
      <c r="E20" s="29" t="s">
        <v>32</v>
      </c>
      <c r="F20" s="34" t="s">
        <v>264</v>
      </c>
      <c r="G20" s="29" t="s">
        <v>33</v>
      </c>
      <c r="H20" s="29" t="s">
        <v>34</v>
      </c>
      <c r="I20" s="50"/>
      <c r="J20" s="50"/>
      <c r="K20" s="50"/>
      <c r="L20" s="50"/>
      <c r="M20" s="50"/>
      <c r="N20" s="50"/>
      <c r="O20" s="50"/>
      <c r="P20" s="50"/>
      <c r="Q20" s="50"/>
      <c r="R20" s="50"/>
      <c r="S20" s="50"/>
      <c r="T20" s="50"/>
      <c r="U20" s="7"/>
    </row>
    <row r="21" spans="1:21" ht="72" x14ac:dyDescent="0.25">
      <c r="A21" s="9"/>
      <c r="B21" s="9"/>
      <c r="C21" s="7"/>
      <c r="D21" s="7" t="s">
        <v>35</v>
      </c>
      <c r="E21" s="29" t="s">
        <v>36</v>
      </c>
      <c r="F21" s="34" t="s">
        <v>281</v>
      </c>
      <c r="G21" s="29" t="s">
        <v>37</v>
      </c>
      <c r="H21" s="29" t="s">
        <v>38</v>
      </c>
      <c r="I21" s="50"/>
      <c r="J21" s="50"/>
      <c r="K21" s="50"/>
      <c r="L21" s="50"/>
      <c r="M21" s="50"/>
      <c r="N21" s="50"/>
      <c r="O21" s="50"/>
      <c r="P21" s="50"/>
      <c r="Q21" s="50"/>
      <c r="R21" s="50"/>
      <c r="S21" s="50"/>
      <c r="T21" s="50"/>
      <c r="U21" s="7" t="s">
        <v>278</v>
      </c>
    </row>
    <row r="22" spans="1:21" ht="150" customHeight="1" x14ac:dyDescent="0.25">
      <c r="A22" s="9"/>
      <c r="B22" s="9"/>
      <c r="C22" s="7"/>
      <c r="D22" s="7" t="s">
        <v>39</v>
      </c>
      <c r="E22" s="29" t="s">
        <v>40</v>
      </c>
      <c r="F22" s="34" t="s">
        <v>280</v>
      </c>
      <c r="G22" s="29" t="s">
        <v>41</v>
      </c>
      <c r="H22" s="29" t="s">
        <v>42</v>
      </c>
      <c r="I22" s="50"/>
      <c r="J22" s="50"/>
      <c r="K22" s="50"/>
      <c r="L22" s="50"/>
      <c r="M22" s="50"/>
      <c r="N22" s="50"/>
      <c r="O22" s="50"/>
      <c r="P22" s="50"/>
      <c r="Q22" s="50"/>
      <c r="R22" s="50"/>
      <c r="S22" s="50"/>
      <c r="T22" s="50"/>
      <c r="U22" s="7" t="s">
        <v>278</v>
      </c>
    </row>
    <row r="23" spans="1:21" ht="171" customHeight="1" x14ac:dyDescent="0.25">
      <c r="A23" s="9"/>
      <c r="B23" s="9"/>
      <c r="C23" s="7"/>
      <c r="D23" s="7" t="s">
        <v>43</v>
      </c>
      <c r="E23" s="29" t="s">
        <v>44</v>
      </c>
      <c r="F23" s="34" t="s">
        <v>279</v>
      </c>
      <c r="G23" s="29" t="s">
        <v>45</v>
      </c>
      <c r="H23" s="29" t="s">
        <v>46</v>
      </c>
      <c r="I23" s="51"/>
      <c r="J23" s="51"/>
      <c r="K23" s="51"/>
      <c r="L23" s="51"/>
      <c r="M23" s="51"/>
      <c r="N23" s="51"/>
      <c r="O23" s="51"/>
      <c r="P23" s="51"/>
      <c r="Q23" s="51"/>
      <c r="R23" s="51"/>
      <c r="S23" s="51"/>
      <c r="T23" s="51"/>
      <c r="U23" s="7"/>
    </row>
    <row r="24" spans="1:21" ht="108" customHeight="1" x14ac:dyDescent="0.25">
      <c r="A24" s="56" t="s">
        <v>47</v>
      </c>
      <c r="B24" s="68" t="s">
        <v>48</v>
      </c>
      <c r="C24" s="66" t="s">
        <v>49</v>
      </c>
      <c r="D24" s="64" t="s">
        <v>50</v>
      </c>
      <c r="E24" s="41">
        <f>+E32</f>
        <v>0</v>
      </c>
      <c r="F24" s="41">
        <f>+F32</f>
        <v>0</v>
      </c>
      <c r="G24" s="41">
        <f>+G32</f>
        <v>0</v>
      </c>
      <c r="H24" s="41">
        <f>+H32</f>
        <v>2450</v>
      </c>
      <c r="I24" s="49">
        <f>+I32</f>
        <v>8943817.6600000001</v>
      </c>
      <c r="J24" s="49">
        <f t="shared" ref="J24:T24" si="1">+J32</f>
        <v>7602245</v>
      </c>
      <c r="K24" s="49">
        <f t="shared" si="1"/>
        <v>0</v>
      </c>
      <c r="L24" s="49">
        <f t="shared" si="1"/>
        <v>1341572.6600000001</v>
      </c>
      <c r="M24" s="49">
        <f t="shared" si="1"/>
        <v>5085037.72</v>
      </c>
      <c r="N24" s="49">
        <f t="shared" si="1"/>
        <v>4318099.54</v>
      </c>
      <c r="O24" s="49">
        <f t="shared" si="1"/>
        <v>0</v>
      </c>
      <c r="P24" s="49">
        <f t="shared" si="1"/>
        <v>766938.18</v>
      </c>
      <c r="Q24" s="49">
        <f t="shared" si="1"/>
        <v>69000</v>
      </c>
      <c r="R24" s="49">
        <f t="shared" si="1"/>
        <v>69000</v>
      </c>
      <c r="S24" s="49">
        <f t="shared" si="1"/>
        <v>0</v>
      </c>
      <c r="T24" s="49">
        <f t="shared" si="1"/>
        <v>0</v>
      </c>
      <c r="U24" s="66"/>
    </row>
    <row r="25" spans="1:21" x14ac:dyDescent="0.25">
      <c r="A25" s="57"/>
      <c r="B25" s="69"/>
      <c r="C25" s="67"/>
      <c r="D25" s="65"/>
      <c r="E25" s="42" t="s">
        <v>51</v>
      </c>
      <c r="F25" s="42" t="s">
        <v>271</v>
      </c>
      <c r="G25" s="42" t="s">
        <v>52</v>
      </c>
      <c r="H25" s="42" t="s">
        <v>53</v>
      </c>
      <c r="I25" s="50"/>
      <c r="J25" s="50"/>
      <c r="K25" s="50"/>
      <c r="L25" s="50"/>
      <c r="M25" s="50"/>
      <c r="N25" s="50"/>
      <c r="O25" s="50"/>
      <c r="P25" s="50"/>
      <c r="Q25" s="50"/>
      <c r="R25" s="50"/>
      <c r="S25" s="50"/>
      <c r="T25" s="50"/>
      <c r="U25" s="67"/>
    </row>
    <row r="26" spans="1:21" ht="120.75" customHeight="1" x14ac:dyDescent="0.25">
      <c r="A26" s="56"/>
      <c r="B26" s="56"/>
      <c r="C26" s="66" t="s">
        <v>54</v>
      </c>
      <c r="D26" s="64" t="s">
        <v>55</v>
      </c>
      <c r="E26" s="41">
        <f>+E34</f>
        <v>0</v>
      </c>
      <c r="F26" s="41">
        <f>+F34</f>
        <v>0</v>
      </c>
      <c r="G26" s="41">
        <f>+G34</f>
        <v>0</v>
      </c>
      <c r="H26" s="41">
        <f>+H34</f>
        <v>386</v>
      </c>
      <c r="I26" s="50"/>
      <c r="J26" s="50"/>
      <c r="K26" s="50"/>
      <c r="L26" s="50"/>
      <c r="M26" s="50"/>
      <c r="N26" s="50"/>
      <c r="O26" s="50"/>
      <c r="P26" s="50"/>
      <c r="Q26" s="50"/>
      <c r="R26" s="50"/>
      <c r="S26" s="50"/>
      <c r="T26" s="50"/>
      <c r="U26" s="66"/>
    </row>
    <row r="27" spans="1:21" x14ac:dyDescent="0.25">
      <c r="A27" s="57"/>
      <c r="B27" s="57"/>
      <c r="C27" s="67"/>
      <c r="D27" s="65"/>
      <c r="E27" s="42" t="s">
        <v>51</v>
      </c>
      <c r="F27" s="42" t="s">
        <v>271</v>
      </c>
      <c r="G27" s="42" t="s">
        <v>52</v>
      </c>
      <c r="H27" s="42" t="s">
        <v>53</v>
      </c>
      <c r="I27" s="50"/>
      <c r="J27" s="50"/>
      <c r="K27" s="50"/>
      <c r="L27" s="50"/>
      <c r="M27" s="50"/>
      <c r="N27" s="50"/>
      <c r="O27" s="50"/>
      <c r="P27" s="50"/>
      <c r="Q27" s="50"/>
      <c r="R27" s="50"/>
      <c r="S27" s="50"/>
      <c r="T27" s="50"/>
      <c r="U27" s="67"/>
    </row>
    <row r="28" spans="1:21" ht="182.25" customHeight="1" x14ac:dyDescent="0.25">
      <c r="A28" s="56"/>
      <c r="B28" s="56"/>
      <c r="C28" s="66" t="s">
        <v>56</v>
      </c>
      <c r="D28" s="64" t="s">
        <v>57</v>
      </c>
      <c r="E28" s="43">
        <f>+E36</f>
        <v>7</v>
      </c>
      <c r="F28" s="44">
        <f>+F36</f>
        <v>5.2631578947368416</v>
      </c>
      <c r="G28" s="41">
        <f>+G36</f>
        <v>0</v>
      </c>
      <c r="H28" s="41">
        <f>+H36</f>
        <v>14.3</v>
      </c>
      <c r="I28" s="50"/>
      <c r="J28" s="50"/>
      <c r="K28" s="50"/>
      <c r="L28" s="50"/>
      <c r="M28" s="50"/>
      <c r="N28" s="50"/>
      <c r="O28" s="50"/>
      <c r="P28" s="50"/>
      <c r="Q28" s="50"/>
      <c r="R28" s="50"/>
      <c r="S28" s="50"/>
      <c r="T28" s="50"/>
      <c r="U28" s="66"/>
    </row>
    <row r="29" spans="1:21" x14ac:dyDescent="0.25">
      <c r="A29" s="57"/>
      <c r="B29" s="57"/>
      <c r="C29" s="67"/>
      <c r="D29" s="65"/>
      <c r="E29" s="42" t="s">
        <v>51</v>
      </c>
      <c r="F29" s="42" t="s">
        <v>271</v>
      </c>
      <c r="G29" s="42" t="s">
        <v>52</v>
      </c>
      <c r="H29" s="42" t="s">
        <v>53</v>
      </c>
      <c r="I29" s="50"/>
      <c r="J29" s="50"/>
      <c r="K29" s="50"/>
      <c r="L29" s="50"/>
      <c r="M29" s="50"/>
      <c r="N29" s="50"/>
      <c r="O29" s="50"/>
      <c r="P29" s="50"/>
      <c r="Q29" s="50"/>
      <c r="R29" s="50"/>
      <c r="S29" s="50"/>
      <c r="T29" s="50"/>
      <c r="U29" s="67"/>
    </row>
    <row r="30" spans="1:21" ht="120" customHeight="1" x14ac:dyDescent="0.25">
      <c r="A30" s="56"/>
      <c r="B30" s="56"/>
      <c r="C30" s="74" t="s">
        <v>58</v>
      </c>
      <c r="D30" s="73" t="s">
        <v>59</v>
      </c>
      <c r="E30" s="41">
        <f>+E38</f>
        <v>0</v>
      </c>
      <c r="F30" s="41">
        <v>0</v>
      </c>
      <c r="G30" s="41">
        <v>0</v>
      </c>
      <c r="H30" s="41">
        <f>+H38</f>
        <v>899</v>
      </c>
      <c r="I30" s="50"/>
      <c r="J30" s="50"/>
      <c r="K30" s="50"/>
      <c r="L30" s="50"/>
      <c r="M30" s="50"/>
      <c r="N30" s="50"/>
      <c r="O30" s="50"/>
      <c r="P30" s="50"/>
      <c r="Q30" s="50"/>
      <c r="R30" s="50"/>
      <c r="S30" s="50"/>
      <c r="T30" s="50"/>
      <c r="U30" s="66"/>
    </row>
    <row r="31" spans="1:21" x14ac:dyDescent="0.25">
      <c r="A31" s="57"/>
      <c r="B31" s="57"/>
      <c r="C31" s="75"/>
      <c r="D31" s="73"/>
      <c r="E31" s="42" t="s">
        <v>51</v>
      </c>
      <c r="F31" s="42" t="s">
        <v>271</v>
      </c>
      <c r="G31" s="42" t="s">
        <v>52</v>
      </c>
      <c r="H31" s="42" t="s">
        <v>53</v>
      </c>
      <c r="I31" s="51"/>
      <c r="J31" s="51"/>
      <c r="K31" s="51"/>
      <c r="L31" s="51"/>
      <c r="M31" s="51"/>
      <c r="N31" s="51"/>
      <c r="O31" s="51"/>
      <c r="P31" s="51"/>
      <c r="Q31" s="51"/>
      <c r="R31" s="51"/>
      <c r="S31" s="51"/>
      <c r="T31" s="51"/>
      <c r="U31" s="67"/>
    </row>
    <row r="32" spans="1:21" ht="109.5" customHeight="1" x14ac:dyDescent="0.25">
      <c r="A32" s="56" t="s">
        <v>60</v>
      </c>
      <c r="B32" s="68" t="s">
        <v>61</v>
      </c>
      <c r="C32" s="66" t="s">
        <v>49</v>
      </c>
      <c r="D32" s="64" t="s">
        <v>50</v>
      </c>
      <c r="E32" s="41">
        <v>0</v>
      </c>
      <c r="F32" s="41">
        <v>0</v>
      </c>
      <c r="G32" s="41">
        <v>0</v>
      </c>
      <c r="H32" s="41">
        <v>2450</v>
      </c>
      <c r="I32" s="49">
        <v>8943817.6600000001</v>
      </c>
      <c r="J32" s="49">
        <v>7602245</v>
      </c>
      <c r="K32" s="49">
        <v>0</v>
      </c>
      <c r="L32" s="49">
        <f>+I32-J32</f>
        <v>1341572.6600000001</v>
      </c>
      <c r="M32" s="52">
        <f>SUM(N32:P43)</f>
        <v>5085037.72</v>
      </c>
      <c r="N32" s="52">
        <v>4318099.54</v>
      </c>
      <c r="O32" s="52">
        <v>0</v>
      </c>
      <c r="P32" s="52">
        <v>766938.18</v>
      </c>
      <c r="Q32" s="49">
        <f>+R32+S32+T32</f>
        <v>69000</v>
      </c>
      <c r="R32" s="49">
        <v>69000</v>
      </c>
      <c r="S32" s="49">
        <v>0</v>
      </c>
      <c r="T32" s="49">
        <v>0</v>
      </c>
      <c r="U32" s="66"/>
    </row>
    <row r="33" spans="1:21" x14ac:dyDescent="0.25">
      <c r="A33" s="57"/>
      <c r="B33" s="69"/>
      <c r="C33" s="67"/>
      <c r="D33" s="65"/>
      <c r="E33" s="42" t="s">
        <v>51</v>
      </c>
      <c r="F33" s="42" t="s">
        <v>271</v>
      </c>
      <c r="G33" s="42" t="s">
        <v>52</v>
      </c>
      <c r="H33" s="42" t="s">
        <v>53</v>
      </c>
      <c r="I33" s="50"/>
      <c r="J33" s="50"/>
      <c r="K33" s="50"/>
      <c r="L33" s="50"/>
      <c r="M33" s="53"/>
      <c r="N33" s="53"/>
      <c r="O33" s="53"/>
      <c r="P33" s="53"/>
      <c r="Q33" s="50"/>
      <c r="R33" s="50"/>
      <c r="S33" s="50"/>
      <c r="T33" s="50"/>
      <c r="U33" s="67"/>
    </row>
    <row r="34" spans="1:21" ht="121.5" customHeight="1" x14ac:dyDescent="0.25">
      <c r="A34" s="56"/>
      <c r="B34" s="56"/>
      <c r="C34" s="66" t="s">
        <v>54</v>
      </c>
      <c r="D34" s="64" t="s">
        <v>55</v>
      </c>
      <c r="E34" s="41">
        <v>0</v>
      </c>
      <c r="F34" s="41">
        <v>0</v>
      </c>
      <c r="G34" s="41">
        <v>0</v>
      </c>
      <c r="H34" s="41">
        <v>386</v>
      </c>
      <c r="I34" s="50"/>
      <c r="J34" s="50"/>
      <c r="K34" s="50"/>
      <c r="L34" s="50"/>
      <c r="M34" s="53"/>
      <c r="N34" s="53"/>
      <c r="O34" s="53"/>
      <c r="P34" s="53"/>
      <c r="Q34" s="50"/>
      <c r="R34" s="50"/>
      <c r="S34" s="50"/>
      <c r="T34" s="50"/>
      <c r="U34" s="66"/>
    </row>
    <row r="35" spans="1:21" x14ac:dyDescent="0.25">
      <c r="A35" s="57"/>
      <c r="B35" s="57"/>
      <c r="C35" s="67"/>
      <c r="D35" s="65"/>
      <c r="E35" s="42" t="s">
        <v>51</v>
      </c>
      <c r="F35" s="42" t="s">
        <v>271</v>
      </c>
      <c r="G35" s="42" t="s">
        <v>52</v>
      </c>
      <c r="H35" s="42" t="s">
        <v>53</v>
      </c>
      <c r="I35" s="50"/>
      <c r="J35" s="50"/>
      <c r="K35" s="50"/>
      <c r="L35" s="50"/>
      <c r="M35" s="53"/>
      <c r="N35" s="53"/>
      <c r="O35" s="53"/>
      <c r="P35" s="53"/>
      <c r="Q35" s="50"/>
      <c r="R35" s="50"/>
      <c r="S35" s="50"/>
      <c r="T35" s="50"/>
      <c r="U35" s="67"/>
    </row>
    <row r="36" spans="1:21" ht="212.25" customHeight="1" x14ac:dyDescent="0.25">
      <c r="A36" s="56"/>
      <c r="B36" s="56"/>
      <c r="C36" s="66" t="s">
        <v>56</v>
      </c>
      <c r="D36" s="64" t="s">
        <v>57</v>
      </c>
      <c r="E36" s="43">
        <v>7</v>
      </c>
      <c r="F36" s="44">
        <f>2/38*100</f>
        <v>5.2631578947368416</v>
      </c>
      <c r="G36" s="41">
        <v>0</v>
      </c>
      <c r="H36" s="41">
        <v>14.3</v>
      </c>
      <c r="I36" s="50"/>
      <c r="J36" s="50"/>
      <c r="K36" s="50"/>
      <c r="L36" s="50"/>
      <c r="M36" s="53"/>
      <c r="N36" s="53"/>
      <c r="O36" s="53"/>
      <c r="P36" s="53"/>
      <c r="Q36" s="50"/>
      <c r="R36" s="50"/>
      <c r="S36" s="50"/>
      <c r="T36" s="50"/>
      <c r="U36" s="76" t="s">
        <v>277</v>
      </c>
    </row>
    <row r="37" spans="1:21" x14ac:dyDescent="0.25">
      <c r="A37" s="57"/>
      <c r="B37" s="57"/>
      <c r="C37" s="67"/>
      <c r="D37" s="65"/>
      <c r="E37" s="42" t="s">
        <v>51</v>
      </c>
      <c r="F37" s="42" t="s">
        <v>271</v>
      </c>
      <c r="G37" s="42" t="s">
        <v>52</v>
      </c>
      <c r="H37" s="42" t="s">
        <v>53</v>
      </c>
      <c r="I37" s="50"/>
      <c r="J37" s="50"/>
      <c r="K37" s="50"/>
      <c r="L37" s="50"/>
      <c r="M37" s="53"/>
      <c r="N37" s="53"/>
      <c r="O37" s="53"/>
      <c r="P37" s="53"/>
      <c r="Q37" s="50"/>
      <c r="R37" s="50"/>
      <c r="S37" s="50"/>
      <c r="T37" s="50"/>
      <c r="U37" s="77"/>
    </row>
    <row r="38" spans="1:21" ht="113.25" customHeight="1" x14ac:dyDescent="0.25">
      <c r="A38" s="56"/>
      <c r="B38" s="56"/>
      <c r="C38" s="66" t="s">
        <v>58</v>
      </c>
      <c r="D38" s="64" t="s">
        <v>59</v>
      </c>
      <c r="E38" s="41">
        <v>0</v>
      </c>
      <c r="F38" s="41">
        <v>0</v>
      </c>
      <c r="G38" s="41">
        <v>0</v>
      </c>
      <c r="H38" s="41">
        <v>899</v>
      </c>
      <c r="I38" s="50"/>
      <c r="J38" s="50"/>
      <c r="K38" s="50"/>
      <c r="L38" s="50"/>
      <c r="M38" s="53"/>
      <c r="N38" s="53"/>
      <c r="O38" s="53"/>
      <c r="P38" s="53"/>
      <c r="Q38" s="50"/>
      <c r="R38" s="50"/>
      <c r="S38" s="50"/>
      <c r="T38" s="50"/>
      <c r="U38" s="66"/>
    </row>
    <row r="39" spans="1:21" x14ac:dyDescent="0.25">
      <c r="A39" s="57"/>
      <c r="B39" s="57"/>
      <c r="C39" s="67"/>
      <c r="D39" s="65"/>
      <c r="E39" s="42" t="s">
        <v>51</v>
      </c>
      <c r="F39" s="42" t="s">
        <v>271</v>
      </c>
      <c r="G39" s="42" t="s">
        <v>52</v>
      </c>
      <c r="H39" s="42" t="s">
        <v>53</v>
      </c>
      <c r="I39" s="50"/>
      <c r="J39" s="50"/>
      <c r="K39" s="50"/>
      <c r="L39" s="50"/>
      <c r="M39" s="53"/>
      <c r="N39" s="53"/>
      <c r="O39" s="53"/>
      <c r="P39" s="53"/>
      <c r="Q39" s="50"/>
      <c r="R39" s="50"/>
      <c r="S39" s="50"/>
      <c r="T39" s="50"/>
      <c r="U39" s="67"/>
    </row>
    <row r="40" spans="1:21" ht="108" x14ac:dyDescent="0.25">
      <c r="A40" s="8"/>
      <c r="B40" s="8"/>
      <c r="C40" s="8" t="s">
        <v>62</v>
      </c>
      <c r="D40" s="33" t="s">
        <v>63</v>
      </c>
      <c r="E40" s="29" t="s">
        <v>64</v>
      </c>
      <c r="F40" s="29" t="s">
        <v>272</v>
      </c>
      <c r="G40" s="29" t="s">
        <v>65</v>
      </c>
      <c r="H40" s="29" t="s">
        <v>252</v>
      </c>
      <c r="I40" s="50"/>
      <c r="J40" s="50"/>
      <c r="K40" s="50"/>
      <c r="L40" s="50"/>
      <c r="M40" s="53"/>
      <c r="N40" s="53"/>
      <c r="O40" s="53"/>
      <c r="P40" s="53"/>
      <c r="Q40" s="50"/>
      <c r="R40" s="50"/>
      <c r="S40" s="50"/>
      <c r="T40" s="50"/>
      <c r="U40" s="11"/>
    </row>
    <row r="41" spans="1:21" ht="72" x14ac:dyDescent="0.25">
      <c r="A41" s="8"/>
      <c r="B41" s="8"/>
      <c r="C41" s="8" t="s">
        <v>66</v>
      </c>
      <c r="D41" s="32" t="s">
        <v>67</v>
      </c>
      <c r="E41" s="29" t="s">
        <v>64</v>
      </c>
      <c r="F41" s="29" t="s">
        <v>272</v>
      </c>
      <c r="G41" s="29" t="s">
        <v>65</v>
      </c>
      <c r="H41" s="29" t="s">
        <v>253</v>
      </c>
      <c r="I41" s="50"/>
      <c r="J41" s="50"/>
      <c r="K41" s="50"/>
      <c r="L41" s="50"/>
      <c r="M41" s="53"/>
      <c r="N41" s="53"/>
      <c r="O41" s="53"/>
      <c r="P41" s="53"/>
      <c r="Q41" s="50"/>
      <c r="R41" s="50"/>
      <c r="S41" s="50"/>
      <c r="T41" s="50"/>
      <c r="U41" s="11"/>
    </row>
    <row r="42" spans="1:21" ht="96" x14ac:dyDescent="0.25">
      <c r="A42" s="8"/>
      <c r="B42" s="8"/>
      <c r="C42" s="8" t="s">
        <v>68</v>
      </c>
      <c r="D42" s="32" t="s">
        <v>69</v>
      </c>
      <c r="E42" s="29" t="s">
        <v>64</v>
      </c>
      <c r="F42" s="29" t="s">
        <v>272</v>
      </c>
      <c r="G42" s="29" t="s">
        <v>65</v>
      </c>
      <c r="H42" s="34" t="s">
        <v>254</v>
      </c>
      <c r="I42" s="50"/>
      <c r="J42" s="50"/>
      <c r="K42" s="50"/>
      <c r="L42" s="50"/>
      <c r="M42" s="53"/>
      <c r="N42" s="53"/>
      <c r="O42" s="53"/>
      <c r="P42" s="53"/>
      <c r="Q42" s="50"/>
      <c r="R42" s="50"/>
      <c r="S42" s="50"/>
      <c r="T42" s="50"/>
      <c r="U42" s="11"/>
    </row>
    <row r="43" spans="1:21" ht="168" x14ac:dyDescent="0.25">
      <c r="A43" s="8"/>
      <c r="B43" s="8"/>
      <c r="C43" s="8" t="s">
        <v>70</v>
      </c>
      <c r="D43" s="32" t="s">
        <v>71</v>
      </c>
      <c r="E43" s="29" t="s">
        <v>64</v>
      </c>
      <c r="F43" s="29" t="s">
        <v>272</v>
      </c>
      <c r="G43" s="29" t="s">
        <v>65</v>
      </c>
      <c r="H43" s="29" t="s">
        <v>72</v>
      </c>
      <c r="I43" s="51"/>
      <c r="J43" s="51"/>
      <c r="K43" s="51"/>
      <c r="L43" s="51"/>
      <c r="M43" s="54"/>
      <c r="N43" s="54"/>
      <c r="O43" s="54"/>
      <c r="P43" s="54"/>
      <c r="Q43" s="51"/>
      <c r="R43" s="51"/>
      <c r="S43" s="51"/>
      <c r="T43" s="51"/>
      <c r="U43" s="11"/>
    </row>
    <row r="44" spans="1:21" ht="130.5" customHeight="1" x14ac:dyDescent="0.25">
      <c r="A44" s="56" t="s">
        <v>73</v>
      </c>
      <c r="B44" s="68" t="s">
        <v>74</v>
      </c>
      <c r="C44" s="66" t="s">
        <v>75</v>
      </c>
      <c r="D44" s="64" t="s">
        <v>76</v>
      </c>
      <c r="E44" s="41">
        <f>+E56</f>
        <v>0</v>
      </c>
      <c r="F44" s="41">
        <f>+F56</f>
        <v>0</v>
      </c>
      <c r="G44" s="41">
        <f>+G56</f>
        <v>0</v>
      </c>
      <c r="H44" s="41">
        <f>+H56</f>
        <v>228</v>
      </c>
      <c r="I44" s="49">
        <f t="shared" ref="I44:T44" si="2">+I56+I59+I68</f>
        <v>24012742.359999999</v>
      </c>
      <c r="J44" s="49">
        <f t="shared" si="2"/>
        <v>20410831</v>
      </c>
      <c r="K44" s="49">
        <f t="shared" si="2"/>
        <v>0</v>
      </c>
      <c r="L44" s="49">
        <f t="shared" si="2"/>
        <v>3601911.3600000003</v>
      </c>
      <c r="M44" s="49">
        <f t="shared" si="2"/>
        <v>16136888.540000001</v>
      </c>
      <c r="N44" s="49">
        <f t="shared" si="2"/>
        <v>12119047.260000002</v>
      </c>
      <c r="O44" s="49">
        <f t="shared" si="2"/>
        <v>0</v>
      </c>
      <c r="P44" s="49">
        <f t="shared" si="2"/>
        <v>4017841.2800000003</v>
      </c>
      <c r="Q44" s="49">
        <f t="shared" si="2"/>
        <v>1765785.4000000004</v>
      </c>
      <c r="R44" s="49">
        <f t="shared" si="2"/>
        <v>1718026.1500000001</v>
      </c>
      <c r="S44" s="49">
        <f t="shared" si="2"/>
        <v>0</v>
      </c>
      <c r="T44" s="49">
        <f t="shared" si="2"/>
        <v>47759.25</v>
      </c>
      <c r="U44" s="66"/>
    </row>
    <row r="45" spans="1:21" x14ac:dyDescent="0.25">
      <c r="A45" s="57"/>
      <c r="B45" s="69"/>
      <c r="C45" s="67"/>
      <c r="D45" s="65"/>
      <c r="E45" s="42" t="s">
        <v>51</v>
      </c>
      <c r="F45" s="42" t="s">
        <v>271</v>
      </c>
      <c r="G45" s="42" t="s">
        <v>52</v>
      </c>
      <c r="H45" s="42" t="s">
        <v>53</v>
      </c>
      <c r="I45" s="50"/>
      <c r="J45" s="50"/>
      <c r="K45" s="50"/>
      <c r="L45" s="50"/>
      <c r="M45" s="50"/>
      <c r="N45" s="50"/>
      <c r="O45" s="50"/>
      <c r="P45" s="50"/>
      <c r="Q45" s="50"/>
      <c r="R45" s="50"/>
      <c r="S45" s="50"/>
      <c r="T45" s="50"/>
      <c r="U45" s="67"/>
    </row>
    <row r="46" spans="1:21" ht="180" customHeight="1" x14ac:dyDescent="0.25">
      <c r="A46" s="56"/>
      <c r="B46" s="56"/>
      <c r="C46" s="78" t="s">
        <v>77</v>
      </c>
      <c r="D46" s="64" t="s">
        <v>78</v>
      </c>
      <c r="E46" s="41">
        <f>+E59</f>
        <v>0</v>
      </c>
      <c r="F46" s="41">
        <f>+F59</f>
        <v>0</v>
      </c>
      <c r="G46" s="41">
        <f>+G59</f>
        <v>0</v>
      </c>
      <c r="H46" s="41">
        <f>+H59</f>
        <v>149</v>
      </c>
      <c r="I46" s="50"/>
      <c r="J46" s="50"/>
      <c r="K46" s="50"/>
      <c r="L46" s="50"/>
      <c r="M46" s="50"/>
      <c r="N46" s="50"/>
      <c r="O46" s="50"/>
      <c r="P46" s="50"/>
      <c r="Q46" s="50"/>
      <c r="R46" s="50"/>
      <c r="S46" s="50"/>
      <c r="T46" s="50"/>
      <c r="U46" s="66"/>
    </row>
    <row r="47" spans="1:21" x14ac:dyDescent="0.25">
      <c r="A47" s="57"/>
      <c r="B47" s="57"/>
      <c r="C47" s="79"/>
      <c r="D47" s="65"/>
      <c r="E47" s="42" t="s">
        <v>79</v>
      </c>
      <c r="F47" s="42" t="s">
        <v>271</v>
      </c>
      <c r="G47" s="42" t="s">
        <v>52</v>
      </c>
      <c r="H47" s="42" t="s">
        <v>53</v>
      </c>
      <c r="I47" s="50"/>
      <c r="J47" s="50"/>
      <c r="K47" s="50"/>
      <c r="L47" s="50"/>
      <c r="M47" s="50"/>
      <c r="N47" s="50"/>
      <c r="O47" s="50"/>
      <c r="P47" s="50"/>
      <c r="Q47" s="50"/>
      <c r="R47" s="50"/>
      <c r="S47" s="50"/>
      <c r="T47" s="50"/>
      <c r="U47" s="67"/>
    </row>
    <row r="48" spans="1:21" ht="204" customHeight="1" x14ac:dyDescent="0.25">
      <c r="A48" s="82"/>
      <c r="B48" s="82"/>
      <c r="C48" s="82" t="s">
        <v>80</v>
      </c>
      <c r="D48" s="80" t="s">
        <v>81</v>
      </c>
      <c r="E48" s="41">
        <f>+E61</f>
        <v>0</v>
      </c>
      <c r="F48" s="41">
        <f>+F61</f>
        <v>0</v>
      </c>
      <c r="G48" s="41">
        <f>+G61</f>
        <v>0</v>
      </c>
      <c r="H48" s="41">
        <f>+H61</f>
        <v>310</v>
      </c>
      <c r="I48" s="50"/>
      <c r="J48" s="50"/>
      <c r="K48" s="50"/>
      <c r="L48" s="50"/>
      <c r="M48" s="50"/>
      <c r="N48" s="50"/>
      <c r="O48" s="50"/>
      <c r="P48" s="50"/>
      <c r="Q48" s="50"/>
      <c r="R48" s="50"/>
      <c r="S48" s="50"/>
      <c r="T48" s="50"/>
      <c r="U48" s="84"/>
    </row>
    <row r="49" spans="1:21" x14ac:dyDescent="0.25">
      <c r="A49" s="83"/>
      <c r="B49" s="83"/>
      <c r="C49" s="83"/>
      <c r="D49" s="81"/>
      <c r="E49" s="42" t="s">
        <v>79</v>
      </c>
      <c r="F49" s="42" t="s">
        <v>271</v>
      </c>
      <c r="G49" s="42" t="s">
        <v>52</v>
      </c>
      <c r="H49" s="42" t="s">
        <v>53</v>
      </c>
      <c r="I49" s="50"/>
      <c r="J49" s="50"/>
      <c r="K49" s="50"/>
      <c r="L49" s="50"/>
      <c r="M49" s="50"/>
      <c r="N49" s="50"/>
      <c r="O49" s="50"/>
      <c r="P49" s="50"/>
      <c r="Q49" s="50"/>
      <c r="R49" s="50"/>
      <c r="S49" s="50"/>
      <c r="T49" s="50"/>
      <c r="U49" s="85"/>
    </row>
    <row r="50" spans="1:21" ht="126" customHeight="1" x14ac:dyDescent="0.25">
      <c r="A50" s="82"/>
      <c r="B50" s="82"/>
      <c r="C50" s="86" t="s">
        <v>82</v>
      </c>
      <c r="D50" s="80" t="s">
        <v>83</v>
      </c>
      <c r="E50" s="41">
        <f>+E63</f>
        <v>0</v>
      </c>
      <c r="F50" s="41">
        <f>+F63</f>
        <v>0</v>
      </c>
      <c r="G50" s="41">
        <f>+G63</f>
        <v>0</v>
      </c>
      <c r="H50" s="41">
        <f>+H63</f>
        <v>44</v>
      </c>
      <c r="I50" s="50"/>
      <c r="J50" s="50"/>
      <c r="K50" s="50"/>
      <c r="L50" s="50"/>
      <c r="M50" s="50"/>
      <c r="N50" s="50"/>
      <c r="O50" s="50"/>
      <c r="P50" s="50"/>
      <c r="Q50" s="50"/>
      <c r="R50" s="50"/>
      <c r="S50" s="50"/>
      <c r="T50" s="50"/>
      <c r="U50" s="84"/>
    </row>
    <row r="51" spans="1:21" x14ac:dyDescent="0.25">
      <c r="A51" s="83"/>
      <c r="B51" s="83"/>
      <c r="C51" s="87"/>
      <c r="D51" s="81"/>
      <c r="E51" s="42" t="s">
        <v>79</v>
      </c>
      <c r="F51" s="42" t="s">
        <v>271</v>
      </c>
      <c r="G51" s="42" t="s">
        <v>52</v>
      </c>
      <c r="H51" s="42" t="s">
        <v>53</v>
      </c>
      <c r="I51" s="50"/>
      <c r="J51" s="50"/>
      <c r="K51" s="50"/>
      <c r="L51" s="50"/>
      <c r="M51" s="50"/>
      <c r="N51" s="50"/>
      <c r="O51" s="50"/>
      <c r="P51" s="50"/>
      <c r="Q51" s="50"/>
      <c r="R51" s="50"/>
      <c r="S51" s="50"/>
      <c r="T51" s="50"/>
      <c r="U51" s="85"/>
    </row>
    <row r="52" spans="1:21" ht="120" customHeight="1" x14ac:dyDescent="0.25">
      <c r="A52" s="82"/>
      <c r="B52" s="82"/>
      <c r="C52" s="82" t="s">
        <v>84</v>
      </c>
      <c r="D52" s="80" t="s">
        <v>85</v>
      </c>
      <c r="E52" s="41">
        <f>+E68</f>
        <v>0</v>
      </c>
      <c r="F52" s="41">
        <f>+F68</f>
        <v>0</v>
      </c>
      <c r="G52" s="41">
        <f>+G68</f>
        <v>0</v>
      </c>
      <c r="H52" s="41">
        <f>+H68</f>
        <v>80</v>
      </c>
      <c r="I52" s="50"/>
      <c r="J52" s="50"/>
      <c r="K52" s="50"/>
      <c r="L52" s="50"/>
      <c r="M52" s="50"/>
      <c r="N52" s="50"/>
      <c r="O52" s="50"/>
      <c r="P52" s="50"/>
      <c r="Q52" s="50"/>
      <c r="R52" s="50"/>
      <c r="S52" s="50"/>
      <c r="T52" s="50"/>
      <c r="U52" s="84"/>
    </row>
    <row r="53" spans="1:21" x14ac:dyDescent="0.25">
      <c r="A53" s="83"/>
      <c r="B53" s="83"/>
      <c r="C53" s="83"/>
      <c r="D53" s="81"/>
      <c r="E53" s="42" t="s">
        <v>79</v>
      </c>
      <c r="F53" s="42" t="s">
        <v>271</v>
      </c>
      <c r="G53" s="42" t="s">
        <v>52</v>
      </c>
      <c r="H53" s="42" t="s">
        <v>53</v>
      </c>
      <c r="I53" s="50"/>
      <c r="J53" s="50"/>
      <c r="K53" s="50"/>
      <c r="L53" s="50"/>
      <c r="M53" s="50"/>
      <c r="N53" s="50"/>
      <c r="O53" s="50"/>
      <c r="P53" s="50"/>
      <c r="Q53" s="50"/>
      <c r="R53" s="50"/>
      <c r="S53" s="50"/>
      <c r="T53" s="50"/>
      <c r="U53" s="85"/>
    </row>
    <row r="54" spans="1:21" ht="110.25" customHeight="1" x14ac:dyDescent="0.25">
      <c r="A54" s="82"/>
      <c r="B54" s="82"/>
      <c r="C54" s="89" t="s">
        <v>86</v>
      </c>
      <c r="D54" s="88" t="s">
        <v>87</v>
      </c>
      <c r="E54" s="41">
        <f>+E70</f>
        <v>0</v>
      </c>
      <c r="F54" s="41">
        <f>+F70</f>
        <v>0</v>
      </c>
      <c r="G54" s="41">
        <f>+G70</f>
        <v>0</v>
      </c>
      <c r="H54" s="41">
        <f>+H70</f>
        <v>80</v>
      </c>
      <c r="I54" s="50"/>
      <c r="J54" s="50"/>
      <c r="K54" s="50"/>
      <c r="L54" s="50"/>
      <c r="M54" s="50"/>
      <c r="N54" s="50"/>
      <c r="O54" s="50"/>
      <c r="P54" s="50"/>
      <c r="Q54" s="50"/>
      <c r="R54" s="50"/>
      <c r="S54" s="50"/>
      <c r="T54" s="50"/>
      <c r="U54" s="84"/>
    </row>
    <row r="55" spans="1:21" x14ac:dyDescent="0.25">
      <c r="A55" s="83"/>
      <c r="B55" s="83"/>
      <c r="C55" s="90"/>
      <c r="D55" s="88"/>
      <c r="E55" s="42" t="s">
        <v>79</v>
      </c>
      <c r="F55" s="42" t="s">
        <v>271</v>
      </c>
      <c r="G55" s="42" t="s">
        <v>52</v>
      </c>
      <c r="H55" s="42" t="s">
        <v>53</v>
      </c>
      <c r="I55" s="51"/>
      <c r="J55" s="51"/>
      <c r="K55" s="51"/>
      <c r="L55" s="51"/>
      <c r="M55" s="51"/>
      <c r="N55" s="51"/>
      <c r="O55" s="51"/>
      <c r="P55" s="51"/>
      <c r="Q55" s="51"/>
      <c r="R55" s="51"/>
      <c r="S55" s="51"/>
      <c r="T55" s="51"/>
      <c r="U55" s="85"/>
    </row>
    <row r="56" spans="1:21" ht="112.5" customHeight="1" x14ac:dyDescent="0.25">
      <c r="A56" s="56" t="s">
        <v>88</v>
      </c>
      <c r="B56" s="68" t="s">
        <v>89</v>
      </c>
      <c r="C56" s="66" t="s">
        <v>75</v>
      </c>
      <c r="D56" s="64" t="s">
        <v>76</v>
      </c>
      <c r="E56" s="41">
        <v>0</v>
      </c>
      <c r="F56" s="41">
        <v>0</v>
      </c>
      <c r="G56" s="41">
        <v>0</v>
      </c>
      <c r="H56" s="41">
        <v>228</v>
      </c>
      <c r="I56" s="49">
        <v>12330500</v>
      </c>
      <c r="J56" s="49">
        <v>10480925</v>
      </c>
      <c r="K56" s="49">
        <v>0</v>
      </c>
      <c r="L56" s="49">
        <f>+I56-J56</f>
        <v>1849575</v>
      </c>
      <c r="M56" s="52">
        <f>SUM(N56:P58)</f>
        <v>9307789.5899999999</v>
      </c>
      <c r="N56" s="52">
        <v>6314337.7000000002</v>
      </c>
      <c r="O56" s="52">
        <v>0</v>
      </c>
      <c r="P56" s="52">
        <v>2993451.89</v>
      </c>
      <c r="Q56" s="49">
        <f>SUM(R56:T58)</f>
        <v>1134483.2100000002</v>
      </c>
      <c r="R56" s="52">
        <v>1133648.1200000001</v>
      </c>
      <c r="S56" s="49">
        <v>0</v>
      </c>
      <c r="T56" s="49">
        <v>835.09</v>
      </c>
      <c r="U56" s="66"/>
    </row>
    <row r="57" spans="1:21" x14ac:dyDescent="0.25">
      <c r="A57" s="57"/>
      <c r="B57" s="69"/>
      <c r="C57" s="67"/>
      <c r="D57" s="65"/>
      <c r="E57" s="42" t="s">
        <v>51</v>
      </c>
      <c r="F57" s="42" t="s">
        <v>271</v>
      </c>
      <c r="G57" s="42" t="s">
        <v>52</v>
      </c>
      <c r="H57" s="42" t="s">
        <v>53</v>
      </c>
      <c r="I57" s="50"/>
      <c r="J57" s="50"/>
      <c r="K57" s="50"/>
      <c r="L57" s="50"/>
      <c r="M57" s="53"/>
      <c r="N57" s="53"/>
      <c r="O57" s="53"/>
      <c r="P57" s="53"/>
      <c r="Q57" s="50"/>
      <c r="R57" s="53"/>
      <c r="S57" s="50"/>
      <c r="T57" s="50"/>
      <c r="U57" s="67"/>
    </row>
    <row r="58" spans="1:21" ht="72" x14ac:dyDescent="0.25">
      <c r="A58" s="8"/>
      <c r="B58" s="8"/>
      <c r="C58" s="8" t="s">
        <v>90</v>
      </c>
      <c r="D58" s="32" t="s">
        <v>91</v>
      </c>
      <c r="E58" s="29" t="s">
        <v>64</v>
      </c>
      <c r="F58" s="29" t="s">
        <v>272</v>
      </c>
      <c r="G58" s="29" t="s">
        <v>65</v>
      </c>
      <c r="H58" s="29" t="s">
        <v>92</v>
      </c>
      <c r="I58" s="51"/>
      <c r="J58" s="51"/>
      <c r="K58" s="51"/>
      <c r="L58" s="51"/>
      <c r="M58" s="54"/>
      <c r="N58" s="54"/>
      <c r="O58" s="54"/>
      <c r="P58" s="54"/>
      <c r="Q58" s="51"/>
      <c r="R58" s="54"/>
      <c r="S58" s="51"/>
      <c r="T58" s="51"/>
      <c r="U58" s="11"/>
    </row>
    <row r="59" spans="1:21" ht="180" customHeight="1" x14ac:dyDescent="0.25">
      <c r="A59" s="56" t="s">
        <v>93</v>
      </c>
      <c r="B59" s="68" t="s">
        <v>94</v>
      </c>
      <c r="C59" s="78" t="s">
        <v>77</v>
      </c>
      <c r="D59" s="64" t="s">
        <v>78</v>
      </c>
      <c r="E59" s="41">
        <v>0</v>
      </c>
      <c r="F59" s="41">
        <v>0</v>
      </c>
      <c r="G59" s="41">
        <v>0</v>
      </c>
      <c r="H59" s="41">
        <v>149</v>
      </c>
      <c r="I59" s="49">
        <f>+J59+K59+L59</f>
        <v>9835142.3599999994</v>
      </c>
      <c r="J59" s="49">
        <v>8359871</v>
      </c>
      <c r="K59" s="49">
        <v>0</v>
      </c>
      <c r="L59" s="49">
        <v>1475271.36</v>
      </c>
      <c r="M59" s="52">
        <f>+N59+O59+P59</f>
        <v>4993942.3500000006</v>
      </c>
      <c r="N59" s="52">
        <v>4244850.99</v>
      </c>
      <c r="O59" s="52">
        <v>0</v>
      </c>
      <c r="P59" s="52">
        <v>749091.36</v>
      </c>
      <c r="Q59" s="49">
        <f>SUM(R59:T67)</f>
        <v>0</v>
      </c>
      <c r="R59" s="49">
        <v>0</v>
      </c>
      <c r="S59" s="49">
        <v>0</v>
      </c>
      <c r="T59" s="49">
        <v>0</v>
      </c>
      <c r="U59" s="66"/>
    </row>
    <row r="60" spans="1:21" x14ac:dyDescent="0.25">
      <c r="A60" s="57"/>
      <c r="B60" s="69"/>
      <c r="C60" s="79"/>
      <c r="D60" s="65"/>
      <c r="E60" s="42" t="s">
        <v>79</v>
      </c>
      <c r="F60" s="42" t="s">
        <v>271</v>
      </c>
      <c r="G60" s="42" t="s">
        <v>52</v>
      </c>
      <c r="H60" s="42" t="s">
        <v>53</v>
      </c>
      <c r="I60" s="50"/>
      <c r="J60" s="50"/>
      <c r="K60" s="50"/>
      <c r="L60" s="50"/>
      <c r="M60" s="53"/>
      <c r="N60" s="53"/>
      <c r="O60" s="53"/>
      <c r="P60" s="53"/>
      <c r="Q60" s="50"/>
      <c r="R60" s="50"/>
      <c r="S60" s="50"/>
      <c r="T60" s="50"/>
      <c r="U60" s="67"/>
    </row>
    <row r="61" spans="1:21" ht="195.75" customHeight="1" x14ac:dyDescent="0.25">
      <c r="A61" s="56"/>
      <c r="B61" s="56"/>
      <c r="C61" s="82" t="s">
        <v>80</v>
      </c>
      <c r="D61" s="80" t="s">
        <v>81</v>
      </c>
      <c r="E61" s="41">
        <v>0</v>
      </c>
      <c r="F61" s="41">
        <v>0</v>
      </c>
      <c r="G61" s="41">
        <v>0</v>
      </c>
      <c r="H61" s="45">
        <v>310</v>
      </c>
      <c r="I61" s="50"/>
      <c r="J61" s="50"/>
      <c r="K61" s="50"/>
      <c r="L61" s="50"/>
      <c r="M61" s="53"/>
      <c r="N61" s="53"/>
      <c r="O61" s="53"/>
      <c r="P61" s="53"/>
      <c r="Q61" s="50"/>
      <c r="R61" s="50"/>
      <c r="S61" s="50"/>
      <c r="T61" s="50"/>
      <c r="U61" s="66"/>
    </row>
    <row r="62" spans="1:21" x14ac:dyDescent="0.25">
      <c r="A62" s="57"/>
      <c r="B62" s="57"/>
      <c r="C62" s="83"/>
      <c r="D62" s="81"/>
      <c r="E62" s="42" t="s">
        <v>79</v>
      </c>
      <c r="F62" s="42" t="s">
        <v>271</v>
      </c>
      <c r="G62" s="42" t="s">
        <v>52</v>
      </c>
      <c r="H62" s="42" t="s">
        <v>53</v>
      </c>
      <c r="I62" s="50"/>
      <c r="J62" s="50"/>
      <c r="K62" s="50"/>
      <c r="L62" s="50"/>
      <c r="M62" s="53"/>
      <c r="N62" s="53"/>
      <c r="O62" s="53"/>
      <c r="P62" s="53"/>
      <c r="Q62" s="50"/>
      <c r="R62" s="50"/>
      <c r="S62" s="50"/>
      <c r="T62" s="50"/>
      <c r="U62" s="67"/>
    </row>
    <row r="63" spans="1:21" ht="120.75" customHeight="1" x14ac:dyDescent="0.25">
      <c r="A63" s="56"/>
      <c r="B63" s="56"/>
      <c r="C63" s="86" t="s">
        <v>82</v>
      </c>
      <c r="D63" s="80" t="s">
        <v>83</v>
      </c>
      <c r="E63" s="41">
        <v>0</v>
      </c>
      <c r="F63" s="41">
        <v>0</v>
      </c>
      <c r="G63" s="41">
        <v>0</v>
      </c>
      <c r="H63" s="45">
        <v>44</v>
      </c>
      <c r="I63" s="50"/>
      <c r="J63" s="50"/>
      <c r="K63" s="50"/>
      <c r="L63" s="50"/>
      <c r="M63" s="53"/>
      <c r="N63" s="53"/>
      <c r="O63" s="53"/>
      <c r="P63" s="53"/>
      <c r="Q63" s="50"/>
      <c r="R63" s="50"/>
      <c r="S63" s="50"/>
      <c r="T63" s="50"/>
      <c r="U63" s="66"/>
    </row>
    <row r="64" spans="1:21" x14ac:dyDescent="0.25">
      <c r="A64" s="57"/>
      <c r="B64" s="57"/>
      <c r="C64" s="87"/>
      <c r="D64" s="81"/>
      <c r="E64" s="42" t="s">
        <v>79</v>
      </c>
      <c r="F64" s="42" t="s">
        <v>271</v>
      </c>
      <c r="G64" s="42" t="s">
        <v>52</v>
      </c>
      <c r="H64" s="42" t="s">
        <v>53</v>
      </c>
      <c r="I64" s="50"/>
      <c r="J64" s="50"/>
      <c r="K64" s="50"/>
      <c r="L64" s="50"/>
      <c r="M64" s="53"/>
      <c r="N64" s="53"/>
      <c r="O64" s="53"/>
      <c r="P64" s="53"/>
      <c r="Q64" s="50"/>
      <c r="R64" s="50"/>
      <c r="S64" s="50"/>
      <c r="T64" s="50"/>
      <c r="U64" s="67"/>
    </row>
    <row r="65" spans="1:21" ht="156" x14ac:dyDescent="0.25">
      <c r="A65" s="9"/>
      <c r="B65" s="9"/>
      <c r="C65" s="40" t="s">
        <v>95</v>
      </c>
      <c r="D65" s="11" t="s">
        <v>96</v>
      </c>
      <c r="E65" s="29" t="s">
        <v>97</v>
      </c>
      <c r="F65" s="29" t="s">
        <v>272</v>
      </c>
      <c r="G65" s="29" t="s">
        <v>65</v>
      </c>
      <c r="H65" s="29" t="s">
        <v>98</v>
      </c>
      <c r="I65" s="50"/>
      <c r="J65" s="50"/>
      <c r="K65" s="50"/>
      <c r="L65" s="50"/>
      <c r="M65" s="53"/>
      <c r="N65" s="53"/>
      <c r="O65" s="53"/>
      <c r="P65" s="53"/>
      <c r="Q65" s="50"/>
      <c r="R65" s="50"/>
      <c r="S65" s="50"/>
      <c r="T65" s="50"/>
      <c r="U65" s="7"/>
    </row>
    <row r="66" spans="1:21" ht="168" x14ac:dyDescent="0.25">
      <c r="A66" s="9"/>
      <c r="B66" s="9"/>
      <c r="C66" s="40" t="s">
        <v>99</v>
      </c>
      <c r="D66" s="11" t="s">
        <v>100</v>
      </c>
      <c r="E66" s="29" t="s">
        <v>97</v>
      </c>
      <c r="F66" s="29" t="s">
        <v>272</v>
      </c>
      <c r="G66" s="29" t="s">
        <v>65</v>
      </c>
      <c r="H66" s="30" t="s">
        <v>101</v>
      </c>
      <c r="I66" s="50"/>
      <c r="J66" s="50"/>
      <c r="K66" s="50"/>
      <c r="L66" s="50"/>
      <c r="M66" s="53"/>
      <c r="N66" s="53"/>
      <c r="O66" s="53"/>
      <c r="P66" s="53"/>
      <c r="Q66" s="50"/>
      <c r="R66" s="50"/>
      <c r="S66" s="50"/>
      <c r="T66" s="50"/>
      <c r="U66" s="7"/>
    </row>
    <row r="67" spans="1:21" ht="120" x14ac:dyDescent="0.25">
      <c r="A67" s="8"/>
      <c r="B67" s="8"/>
      <c r="C67" s="8" t="s">
        <v>102</v>
      </c>
      <c r="D67" s="32" t="s">
        <v>103</v>
      </c>
      <c r="E67" s="29" t="s">
        <v>97</v>
      </c>
      <c r="F67" s="29" t="s">
        <v>272</v>
      </c>
      <c r="G67" s="29" t="s">
        <v>65</v>
      </c>
      <c r="H67" s="30" t="s">
        <v>255</v>
      </c>
      <c r="I67" s="51"/>
      <c r="J67" s="51"/>
      <c r="K67" s="51"/>
      <c r="L67" s="51"/>
      <c r="M67" s="54"/>
      <c r="N67" s="54"/>
      <c r="O67" s="54"/>
      <c r="P67" s="54"/>
      <c r="Q67" s="51"/>
      <c r="R67" s="51"/>
      <c r="S67" s="51"/>
      <c r="T67" s="51"/>
      <c r="U67" s="11"/>
    </row>
    <row r="68" spans="1:21" ht="108" customHeight="1" x14ac:dyDescent="0.25">
      <c r="A68" s="56" t="s">
        <v>104</v>
      </c>
      <c r="B68" s="68" t="s">
        <v>105</v>
      </c>
      <c r="C68" s="82" t="s">
        <v>84</v>
      </c>
      <c r="D68" s="80" t="s">
        <v>85</v>
      </c>
      <c r="E68" s="41">
        <v>0</v>
      </c>
      <c r="F68" s="41">
        <v>0</v>
      </c>
      <c r="G68" s="41">
        <v>0</v>
      </c>
      <c r="H68" s="45">
        <v>80</v>
      </c>
      <c r="I68" s="49">
        <v>1847100</v>
      </c>
      <c r="J68" s="49">
        <v>1570035</v>
      </c>
      <c r="K68" s="49">
        <v>0</v>
      </c>
      <c r="L68" s="49">
        <v>277065</v>
      </c>
      <c r="M68" s="52">
        <f>SUM(N68:P73)</f>
        <v>1835156.6</v>
      </c>
      <c r="N68" s="52">
        <v>1559858.57</v>
      </c>
      <c r="O68" s="52">
        <v>0</v>
      </c>
      <c r="P68" s="52">
        <v>275298.03000000003</v>
      </c>
      <c r="Q68" s="49">
        <f>SUM(R68:T73)</f>
        <v>631302.19000000006</v>
      </c>
      <c r="R68" s="49">
        <v>584378.03</v>
      </c>
      <c r="S68" s="49">
        <v>0</v>
      </c>
      <c r="T68" s="49">
        <v>46924.160000000003</v>
      </c>
      <c r="U68" s="66"/>
    </row>
    <row r="69" spans="1:21" x14ac:dyDescent="0.25">
      <c r="A69" s="57"/>
      <c r="B69" s="69"/>
      <c r="C69" s="83"/>
      <c r="D69" s="81"/>
      <c r="E69" s="42" t="s">
        <v>79</v>
      </c>
      <c r="F69" s="42" t="s">
        <v>271</v>
      </c>
      <c r="G69" s="42" t="s">
        <v>52</v>
      </c>
      <c r="H69" s="42" t="s">
        <v>53</v>
      </c>
      <c r="I69" s="50"/>
      <c r="J69" s="50"/>
      <c r="K69" s="50"/>
      <c r="L69" s="50"/>
      <c r="M69" s="53"/>
      <c r="N69" s="53"/>
      <c r="O69" s="53"/>
      <c r="P69" s="53"/>
      <c r="Q69" s="50"/>
      <c r="R69" s="50"/>
      <c r="S69" s="50"/>
      <c r="T69" s="50"/>
      <c r="U69" s="67"/>
    </row>
    <row r="70" spans="1:21" ht="109.5" customHeight="1" x14ac:dyDescent="0.25">
      <c r="A70" s="56"/>
      <c r="B70" s="56"/>
      <c r="C70" s="93" t="s">
        <v>86</v>
      </c>
      <c r="D70" s="91" t="s">
        <v>87</v>
      </c>
      <c r="E70" s="41">
        <v>0</v>
      </c>
      <c r="F70" s="41">
        <v>0</v>
      </c>
      <c r="G70" s="41">
        <v>0</v>
      </c>
      <c r="H70" s="45">
        <v>80</v>
      </c>
      <c r="I70" s="50"/>
      <c r="J70" s="50"/>
      <c r="K70" s="50"/>
      <c r="L70" s="50"/>
      <c r="M70" s="53"/>
      <c r="N70" s="53"/>
      <c r="O70" s="53"/>
      <c r="P70" s="53"/>
      <c r="Q70" s="50"/>
      <c r="R70" s="50"/>
      <c r="S70" s="50"/>
      <c r="T70" s="50"/>
      <c r="U70" s="66"/>
    </row>
    <row r="71" spans="1:21" x14ac:dyDescent="0.25">
      <c r="A71" s="57"/>
      <c r="B71" s="57"/>
      <c r="C71" s="94"/>
      <c r="D71" s="92"/>
      <c r="E71" s="42" t="s">
        <v>79</v>
      </c>
      <c r="F71" s="42" t="s">
        <v>271</v>
      </c>
      <c r="G71" s="42" t="s">
        <v>52</v>
      </c>
      <c r="H71" s="42" t="s">
        <v>53</v>
      </c>
      <c r="I71" s="50"/>
      <c r="J71" s="50"/>
      <c r="K71" s="50"/>
      <c r="L71" s="50"/>
      <c r="M71" s="53"/>
      <c r="N71" s="53"/>
      <c r="O71" s="53"/>
      <c r="P71" s="53"/>
      <c r="Q71" s="50"/>
      <c r="R71" s="50"/>
      <c r="S71" s="50"/>
      <c r="T71" s="50"/>
      <c r="U71" s="67"/>
    </row>
    <row r="72" spans="1:21" ht="96.75" x14ac:dyDescent="0.25">
      <c r="A72" s="9"/>
      <c r="B72" s="9"/>
      <c r="C72" s="39" t="s">
        <v>106</v>
      </c>
      <c r="D72" s="38" t="s">
        <v>107</v>
      </c>
      <c r="E72" s="29" t="s">
        <v>97</v>
      </c>
      <c r="F72" s="29" t="s">
        <v>286</v>
      </c>
      <c r="G72" s="29" t="s">
        <v>65</v>
      </c>
      <c r="H72" s="30" t="s">
        <v>108</v>
      </c>
      <c r="I72" s="50"/>
      <c r="J72" s="50"/>
      <c r="K72" s="50"/>
      <c r="L72" s="50"/>
      <c r="M72" s="53"/>
      <c r="N72" s="53"/>
      <c r="O72" s="53"/>
      <c r="P72" s="53"/>
      <c r="Q72" s="50"/>
      <c r="R72" s="50"/>
      <c r="S72" s="50"/>
      <c r="T72" s="50"/>
      <c r="U72" s="7"/>
    </row>
    <row r="73" spans="1:21" ht="156" x14ac:dyDescent="0.25">
      <c r="A73" s="9"/>
      <c r="B73" s="9"/>
      <c r="C73" s="7" t="s">
        <v>109</v>
      </c>
      <c r="D73" s="32" t="s">
        <v>110</v>
      </c>
      <c r="E73" s="29" t="s">
        <v>97</v>
      </c>
      <c r="F73" s="34" t="s">
        <v>262</v>
      </c>
      <c r="G73" s="34" t="s">
        <v>65</v>
      </c>
      <c r="H73" s="29" t="s">
        <v>111</v>
      </c>
      <c r="I73" s="51"/>
      <c r="J73" s="51"/>
      <c r="K73" s="51"/>
      <c r="L73" s="51"/>
      <c r="M73" s="54"/>
      <c r="N73" s="54"/>
      <c r="O73" s="54"/>
      <c r="P73" s="54"/>
      <c r="Q73" s="51"/>
      <c r="R73" s="51"/>
      <c r="S73" s="51"/>
      <c r="T73" s="51"/>
      <c r="U73" s="7"/>
    </row>
    <row r="74" spans="1:21" ht="192" x14ac:dyDescent="0.25">
      <c r="A74" s="13" t="s">
        <v>112</v>
      </c>
      <c r="B74" s="10" t="s">
        <v>113</v>
      </c>
      <c r="C74" s="10"/>
      <c r="D74" s="11" t="s">
        <v>114</v>
      </c>
      <c r="E74" s="30" t="s">
        <v>115</v>
      </c>
      <c r="F74" s="48" t="s">
        <v>116</v>
      </c>
      <c r="G74" s="29" t="s">
        <v>117</v>
      </c>
      <c r="H74" s="29" t="s">
        <v>118</v>
      </c>
      <c r="I74" s="49">
        <f t="shared" ref="I74:T74" si="3">+I79+I84</f>
        <v>29821133.199999999</v>
      </c>
      <c r="J74" s="49">
        <f t="shared" si="3"/>
        <v>15180155.5</v>
      </c>
      <c r="K74" s="49">
        <f t="shared" si="3"/>
        <v>0</v>
      </c>
      <c r="L74" s="49">
        <f t="shared" si="3"/>
        <v>14640977.699999999</v>
      </c>
      <c r="M74" s="49">
        <f t="shared" si="3"/>
        <v>24872177.300000001</v>
      </c>
      <c r="N74" s="49">
        <f t="shared" si="3"/>
        <v>11590955.92</v>
      </c>
      <c r="O74" s="49">
        <f t="shared" si="3"/>
        <v>0</v>
      </c>
      <c r="P74" s="49">
        <f t="shared" si="3"/>
        <v>13281221.379999999</v>
      </c>
      <c r="Q74" s="49">
        <f t="shared" si="3"/>
        <v>0</v>
      </c>
      <c r="R74" s="49">
        <f t="shared" si="3"/>
        <v>0</v>
      </c>
      <c r="S74" s="49">
        <f t="shared" si="3"/>
        <v>0</v>
      </c>
      <c r="T74" s="49">
        <f t="shared" si="3"/>
        <v>0</v>
      </c>
      <c r="U74" s="46" t="s">
        <v>246</v>
      </c>
    </row>
    <row r="75" spans="1:21" ht="132" x14ac:dyDescent="0.25">
      <c r="A75" s="8"/>
      <c r="B75" s="8"/>
      <c r="C75" s="10"/>
      <c r="D75" s="11" t="s">
        <v>119</v>
      </c>
      <c r="E75" s="30" t="s">
        <v>120</v>
      </c>
      <c r="F75" s="48" t="s">
        <v>265</v>
      </c>
      <c r="G75" s="30" t="s">
        <v>121</v>
      </c>
      <c r="H75" s="30" t="s">
        <v>122</v>
      </c>
      <c r="I75" s="50"/>
      <c r="J75" s="50"/>
      <c r="K75" s="50"/>
      <c r="L75" s="50"/>
      <c r="M75" s="50"/>
      <c r="N75" s="50"/>
      <c r="O75" s="50"/>
      <c r="P75" s="50"/>
      <c r="Q75" s="50"/>
      <c r="R75" s="50"/>
      <c r="S75" s="50"/>
      <c r="T75" s="50"/>
      <c r="U75" s="11"/>
    </row>
    <row r="76" spans="1:21" ht="144" x14ac:dyDescent="0.25">
      <c r="A76" s="8"/>
      <c r="B76" s="8"/>
      <c r="C76" s="10"/>
      <c r="D76" s="11" t="s">
        <v>123</v>
      </c>
      <c r="E76" s="29" t="s">
        <v>124</v>
      </c>
      <c r="F76" s="48" t="s">
        <v>266</v>
      </c>
      <c r="G76" s="29" t="s">
        <v>125</v>
      </c>
      <c r="H76" s="30" t="s">
        <v>126</v>
      </c>
      <c r="I76" s="50"/>
      <c r="J76" s="50"/>
      <c r="K76" s="50"/>
      <c r="L76" s="50"/>
      <c r="M76" s="50"/>
      <c r="N76" s="50"/>
      <c r="O76" s="50"/>
      <c r="P76" s="50"/>
      <c r="Q76" s="50"/>
      <c r="R76" s="50"/>
      <c r="S76" s="50"/>
      <c r="T76" s="50"/>
      <c r="U76" s="11"/>
    </row>
    <row r="77" spans="1:21" ht="72" x14ac:dyDescent="0.25">
      <c r="A77" s="8"/>
      <c r="B77" s="8"/>
      <c r="C77" s="10"/>
      <c r="D77" s="11" t="s">
        <v>127</v>
      </c>
      <c r="E77" s="29" t="s">
        <v>128</v>
      </c>
      <c r="F77" s="48" t="s">
        <v>270</v>
      </c>
      <c r="G77" s="29" t="s">
        <v>129</v>
      </c>
      <c r="H77" s="30" t="s">
        <v>130</v>
      </c>
      <c r="I77" s="50"/>
      <c r="J77" s="50"/>
      <c r="K77" s="50"/>
      <c r="L77" s="50"/>
      <c r="M77" s="50"/>
      <c r="N77" s="50"/>
      <c r="O77" s="50"/>
      <c r="P77" s="50"/>
      <c r="Q77" s="50"/>
      <c r="R77" s="50"/>
      <c r="S77" s="50"/>
      <c r="T77" s="50"/>
      <c r="U77" s="46" t="s">
        <v>267</v>
      </c>
    </row>
    <row r="78" spans="1:21" ht="261" customHeight="1" x14ac:dyDescent="0.25">
      <c r="A78" s="8"/>
      <c r="B78" s="8"/>
      <c r="C78" s="10"/>
      <c r="D78" s="11" t="s">
        <v>131</v>
      </c>
      <c r="E78" s="29" t="s">
        <v>132</v>
      </c>
      <c r="F78" s="48" t="s">
        <v>269</v>
      </c>
      <c r="G78" s="29" t="s">
        <v>133</v>
      </c>
      <c r="H78" s="30" t="s">
        <v>122</v>
      </c>
      <c r="I78" s="51"/>
      <c r="J78" s="51"/>
      <c r="K78" s="51"/>
      <c r="L78" s="51"/>
      <c r="M78" s="51"/>
      <c r="N78" s="51"/>
      <c r="O78" s="51"/>
      <c r="P78" s="51"/>
      <c r="Q78" s="51"/>
      <c r="R78" s="51"/>
      <c r="S78" s="51"/>
      <c r="T78" s="51"/>
      <c r="U78" s="11" t="s">
        <v>268</v>
      </c>
    </row>
    <row r="79" spans="1:21" ht="96.75" customHeight="1" x14ac:dyDescent="0.25">
      <c r="A79" s="56" t="s">
        <v>134</v>
      </c>
      <c r="B79" s="68" t="s">
        <v>135</v>
      </c>
      <c r="C79" s="66" t="s">
        <v>136</v>
      </c>
      <c r="D79" s="64" t="s">
        <v>137</v>
      </c>
      <c r="E79" s="41">
        <f>+E81</f>
        <v>0</v>
      </c>
      <c r="F79" s="41">
        <v>0</v>
      </c>
      <c r="G79" s="41">
        <v>0</v>
      </c>
      <c r="H79" s="41">
        <f>+H81</f>
        <v>78840</v>
      </c>
      <c r="I79" s="95">
        <f>+I81</f>
        <v>4300000</v>
      </c>
      <c r="J79" s="95">
        <f t="shared" ref="J79:T79" si="4">+J81</f>
        <v>3655000</v>
      </c>
      <c r="K79" s="95">
        <f t="shared" si="4"/>
        <v>0</v>
      </c>
      <c r="L79" s="95">
        <f t="shared" si="4"/>
        <v>645000</v>
      </c>
      <c r="M79" s="95">
        <f t="shared" si="4"/>
        <v>2000029.68</v>
      </c>
      <c r="N79" s="95">
        <f t="shared" si="4"/>
        <v>1700000</v>
      </c>
      <c r="O79" s="95">
        <f t="shared" si="4"/>
        <v>0</v>
      </c>
      <c r="P79" s="95">
        <f t="shared" si="4"/>
        <v>300029.68</v>
      </c>
      <c r="Q79" s="95">
        <f t="shared" si="4"/>
        <v>0</v>
      </c>
      <c r="R79" s="95">
        <f t="shared" si="4"/>
        <v>0</v>
      </c>
      <c r="S79" s="95">
        <f t="shared" si="4"/>
        <v>0</v>
      </c>
      <c r="T79" s="95">
        <f t="shared" si="4"/>
        <v>0</v>
      </c>
      <c r="U79" s="66"/>
    </row>
    <row r="80" spans="1:21" x14ac:dyDescent="0.25">
      <c r="A80" s="57"/>
      <c r="B80" s="69"/>
      <c r="C80" s="67"/>
      <c r="D80" s="65"/>
      <c r="E80" s="42" t="s">
        <v>51</v>
      </c>
      <c r="F80" s="42" t="s">
        <v>271</v>
      </c>
      <c r="G80" s="42" t="s">
        <v>52</v>
      </c>
      <c r="H80" s="42" t="s">
        <v>53</v>
      </c>
      <c r="I80" s="96"/>
      <c r="J80" s="96"/>
      <c r="K80" s="96"/>
      <c r="L80" s="96"/>
      <c r="M80" s="96"/>
      <c r="N80" s="96"/>
      <c r="O80" s="96"/>
      <c r="P80" s="96"/>
      <c r="Q80" s="96"/>
      <c r="R80" s="96"/>
      <c r="S80" s="96"/>
      <c r="T80" s="96"/>
      <c r="U80" s="67"/>
    </row>
    <row r="81" spans="1:21" ht="96.75" customHeight="1" x14ac:dyDescent="0.25">
      <c r="A81" s="56" t="s">
        <v>138</v>
      </c>
      <c r="B81" s="68" t="s">
        <v>139</v>
      </c>
      <c r="C81" s="66" t="s">
        <v>136</v>
      </c>
      <c r="D81" s="64" t="s">
        <v>140</v>
      </c>
      <c r="E81" s="41">
        <v>0</v>
      </c>
      <c r="F81" s="41">
        <v>0</v>
      </c>
      <c r="G81" s="41">
        <v>0</v>
      </c>
      <c r="H81" s="41">
        <v>78840</v>
      </c>
      <c r="I81" s="49">
        <v>4300000</v>
      </c>
      <c r="J81" s="49">
        <v>3655000</v>
      </c>
      <c r="K81" s="49">
        <v>0</v>
      </c>
      <c r="L81" s="49">
        <v>645000</v>
      </c>
      <c r="M81" s="52">
        <f>SUM(N81:P83)</f>
        <v>2000029.68</v>
      </c>
      <c r="N81" s="52">
        <v>1700000</v>
      </c>
      <c r="O81" s="52">
        <v>0</v>
      </c>
      <c r="P81" s="52">
        <v>300029.68</v>
      </c>
      <c r="Q81" s="49">
        <f>SUM(R81:T83)</f>
        <v>0</v>
      </c>
      <c r="R81" s="49">
        <v>0</v>
      </c>
      <c r="S81" s="49">
        <v>0</v>
      </c>
      <c r="T81" s="49">
        <v>0</v>
      </c>
      <c r="U81" s="66"/>
    </row>
    <row r="82" spans="1:21" x14ac:dyDescent="0.25">
      <c r="A82" s="57"/>
      <c r="B82" s="69"/>
      <c r="C82" s="67"/>
      <c r="D82" s="65"/>
      <c r="E82" s="42" t="s">
        <v>51</v>
      </c>
      <c r="F82" s="42" t="s">
        <v>271</v>
      </c>
      <c r="G82" s="42" t="s">
        <v>52</v>
      </c>
      <c r="H82" s="42" t="s">
        <v>53</v>
      </c>
      <c r="I82" s="50"/>
      <c r="J82" s="50"/>
      <c r="K82" s="50"/>
      <c r="L82" s="50"/>
      <c r="M82" s="53"/>
      <c r="N82" s="53"/>
      <c r="O82" s="53"/>
      <c r="P82" s="53"/>
      <c r="Q82" s="50"/>
      <c r="R82" s="50"/>
      <c r="S82" s="50"/>
      <c r="T82" s="50"/>
      <c r="U82" s="67"/>
    </row>
    <row r="83" spans="1:21" ht="84" x14ac:dyDescent="0.25">
      <c r="A83" s="8"/>
      <c r="B83" s="8"/>
      <c r="C83" s="8" t="s">
        <v>141</v>
      </c>
      <c r="D83" s="32" t="s">
        <v>142</v>
      </c>
      <c r="E83" s="29" t="s">
        <v>64</v>
      </c>
      <c r="F83" s="29" t="s">
        <v>272</v>
      </c>
      <c r="G83" s="29" t="s">
        <v>65</v>
      </c>
      <c r="H83" s="29" t="s">
        <v>143</v>
      </c>
      <c r="I83" s="51"/>
      <c r="J83" s="51"/>
      <c r="K83" s="51"/>
      <c r="L83" s="51"/>
      <c r="M83" s="54"/>
      <c r="N83" s="54"/>
      <c r="O83" s="54"/>
      <c r="P83" s="54"/>
      <c r="Q83" s="51"/>
      <c r="R83" s="51"/>
      <c r="S83" s="51"/>
      <c r="T83" s="51"/>
      <c r="U83" s="11"/>
    </row>
    <row r="84" spans="1:21" ht="119.45" customHeight="1" x14ac:dyDescent="0.25">
      <c r="A84" s="56" t="s">
        <v>144</v>
      </c>
      <c r="B84" s="68" t="s">
        <v>145</v>
      </c>
      <c r="C84" s="76" t="s">
        <v>146</v>
      </c>
      <c r="D84" s="64" t="s">
        <v>147</v>
      </c>
      <c r="E84" s="41">
        <f>+E94</f>
        <v>0</v>
      </c>
      <c r="F84" s="41">
        <f>+F94</f>
        <v>0</v>
      </c>
      <c r="G84" s="41">
        <f>+G94</f>
        <v>0</v>
      </c>
      <c r="H84" s="41">
        <f>+H94</f>
        <v>3849</v>
      </c>
      <c r="I84" s="95">
        <f t="shared" ref="I84:T84" si="5">+I90+I94</f>
        <v>25521133.199999999</v>
      </c>
      <c r="J84" s="95">
        <f t="shared" si="5"/>
        <v>11525155.5</v>
      </c>
      <c r="K84" s="95">
        <f t="shared" si="5"/>
        <v>0</v>
      </c>
      <c r="L84" s="95">
        <f t="shared" si="5"/>
        <v>13995977.699999999</v>
      </c>
      <c r="M84" s="95">
        <f t="shared" si="5"/>
        <v>22872147.620000001</v>
      </c>
      <c r="N84" s="95">
        <f t="shared" si="5"/>
        <v>9890955.9199999999</v>
      </c>
      <c r="O84" s="95">
        <f t="shared" si="5"/>
        <v>0</v>
      </c>
      <c r="P84" s="95">
        <f t="shared" si="5"/>
        <v>12981191.699999999</v>
      </c>
      <c r="Q84" s="95">
        <f t="shared" si="5"/>
        <v>0</v>
      </c>
      <c r="R84" s="95">
        <f>+R90+R94</f>
        <v>0</v>
      </c>
      <c r="S84" s="95">
        <f t="shared" si="5"/>
        <v>0</v>
      </c>
      <c r="T84" s="95">
        <f t="shared" si="5"/>
        <v>0</v>
      </c>
      <c r="U84" s="66"/>
    </row>
    <row r="85" spans="1:21" ht="15" customHeight="1" x14ac:dyDescent="0.25">
      <c r="A85" s="57"/>
      <c r="B85" s="69"/>
      <c r="C85" s="77"/>
      <c r="D85" s="65"/>
      <c r="E85" s="42" t="s">
        <v>79</v>
      </c>
      <c r="F85" s="42" t="s">
        <v>271</v>
      </c>
      <c r="G85" s="42" t="s">
        <v>52</v>
      </c>
      <c r="H85" s="42" t="s">
        <v>53</v>
      </c>
      <c r="I85" s="97"/>
      <c r="J85" s="97"/>
      <c r="K85" s="97"/>
      <c r="L85" s="97"/>
      <c r="M85" s="97"/>
      <c r="N85" s="97"/>
      <c r="O85" s="97"/>
      <c r="P85" s="97"/>
      <c r="Q85" s="97"/>
      <c r="R85" s="97"/>
      <c r="S85" s="97"/>
      <c r="T85" s="97"/>
      <c r="U85" s="67"/>
    </row>
    <row r="86" spans="1:21" ht="114" customHeight="1" x14ac:dyDescent="0.25">
      <c r="A86" s="56"/>
      <c r="B86" s="56"/>
      <c r="C86" s="66" t="s">
        <v>148</v>
      </c>
      <c r="D86" s="64" t="s">
        <v>149</v>
      </c>
      <c r="E86" s="41">
        <f>+E96</f>
        <v>0</v>
      </c>
      <c r="F86" s="41">
        <f>+F96</f>
        <v>0</v>
      </c>
      <c r="G86" s="41">
        <f>+G96</f>
        <v>0</v>
      </c>
      <c r="H86" s="41">
        <f>+H96</f>
        <v>2311</v>
      </c>
      <c r="I86" s="97"/>
      <c r="J86" s="97"/>
      <c r="K86" s="97"/>
      <c r="L86" s="97"/>
      <c r="M86" s="97"/>
      <c r="N86" s="97"/>
      <c r="O86" s="97"/>
      <c r="P86" s="97"/>
      <c r="Q86" s="97"/>
      <c r="R86" s="97"/>
      <c r="S86" s="97"/>
      <c r="T86" s="97"/>
      <c r="U86" s="66"/>
    </row>
    <row r="87" spans="1:21" ht="18" customHeight="1" x14ac:dyDescent="0.25">
      <c r="A87" s="57"/>
      <c r="B87" s="57"/>
      <c r="C87" s="67"/>
      <c r="D87" s="65"/>
      <c r="E87" s="42" t="s">
        <v>79</v>
      </c>
      <c r="F87" s="42" t="s">
        <v>271</v>
      </c>
      <c r="G87" s="42" t="s">
        <v>52</v>
      </c>
      <c r="H87" s="42" t="s">
        <v>53</v>
      </c>
      <c r="I87" s="97"/>
      <c r="J87" s="97"/>
      <c r="K87" s="97"/>
      <c r="L87" s="97"/>
      <c r="M87" s="97"/>
      <c r="N87" s="97"/>
      <c r="O87" s="97"/>
      <c r="P87" s="97"/>
      <c r="Q87" s="97"/>
      <c r="R87" s="97"/>
      <c r="S87" s="97"/>
      <c r="T87" s="97"/>
      <c r="U87" s="67"/>
    </row>
    <row r="88" spans="1:21" ht="72" customHeight="1" x14ac:dyDescent="0.25">
      <c r="A88" s="56"/>
      <c r="B88" s="56"/>
      <c r="C88" s="66" t="s">
        <v>150</v>
      </c>
      <c r="D88" s="64" t="s">
        <v>151</v>
      </c>
      <c r="E88" s="41">
        <f>+E90</f>
        <v>0</v>
      </c>
      <c r="F88" s="41">
        <f>+F90</f>
        <v>0</v>
      </c>
      <c r="G88" s="41">
        <f>+G90</f>
        <v>0</v>
      </c>
      <c r="H88" s="41">
        <f>+H90</f>
        <v>2131</v>
      </c>
      <c r="I88" s="97"/>
      <c r="J88" s="97"/>
      <c r="K88" s="97"/>
      <c r="L88" s="97"/>
      <c r="M88" s="97"/>
      <c r="N88" s="97"/>
      <c r="O88" s="97"/>
      <c r="P88" s="97"/>
      <c r="Q88" s="97"/>
      <c r="R88" s="97"/>
      <c r="S88" s="97"/>
      <c r="T88" s="97"/>
      <c r="U88" s="66"/>
    </row>
    <row r="89" spans="1:21" x14ac:dyDescent="0.25">
      <c r="A89" s="57"/>
      <c r="B89" s="57"/>
      <c r="C89" s="67"/>
      <c r="D89" s="65"/>
      <c r="E89" s="42" t="s">
        <v>79</v>
      </c>
      <c r="F89" s="42" t="s">
        <v>271</v>
      </c>
      <c r="G89" s="42" t="s">
        <v>52</v>
      </c>
      <c r="H89" s="42" t="s">
        <v>53</v>
      </c>
      <c r="I89" s="96"/>
      <c r="J89" s="96"/>
      <c r="K89" s="96"/>
      <c r="L89" s="96"/>
      <c r="M89" s="96"/>
      <c r="N89" s="96"/>
      <c r="O89" s="96"/>
      <c r="P89" s="96"/>
      <c r="Q89" s="96"/>
      <c r="R89" s="96"/>
      <c r="S89" s="96"/>
      <c r="T89" s="96"/>
      <c r="U89" s="67"/>
    </row>
    <row r="90" spans="1:21" ht="72" customHeight="1" x14ac:dyDescent="0.25">
      <c r="A90" s="56" t="s">
        <v>152</v>
      </c>
      <c r="B90" s="68" t="s">
        <v>153</v>
      </c>
      <c r="C90" s="66" t="s">
        <v>150</v>
      </c>
      <c r="D90" s="64" t="s">
        <v>151</v>
      </c>
      <c r="E90" s="41">
        <v>0</v>
      </c>
      <c r="F90" s="41">
        <v>0</v>
      </c>
      <c r="G90" s="41">
        <v>0</v>
      </c>
      <c r="H90" s="45">
        <v>2131</v>
      </c>
      <c r="I90" s="49">
        <v>2235294.12</v>
      </c>
      <c r="J90" s="49">
        <v>1900000</v>
      </c>
      <c r="K90" s="49">
        <v>0</v>
      </c>
      <c r="L90" s="49">
        <f>+I90-J90</f>
        <v>335294.12000000011</v>
      </c>
      <c r="M90" s="52">
        <f>SUM(N90:P93)</f>
        <v>2235294.12</v>
      </c>
      <c r="N90" s="52">
        <v>1900000</v>
      </c>
      <c r="O90" s="52">
        <v>0</v>
      </c>
      <c r="P90" s="52">
        <v>335294.12</v>
      </c>
      <c r="Q90" s="49">
        <f>SUM(R90:T93)</f>
        <v>0</v>
      </c>
      <c r="R90" s="49">
        <v>0</v>
      </c>
      <c r="S90" s="49">
        <v>0</v>
      </c>
      <c r="T90" s="49">
        <v>0</v>
      </c>
      <c r="U90" s="66"/>
    </row>
    <row r="91" spans="1:21" x14ac:dyDescent="0.25">
      <c r="A91" s="57"/>
      <c r="B91" s="69"/>
      <c r="C91" s="67"/>
      <c r="D91" s="65"/>
      <c r="E91" s="42" t="s">
        <v>79</v>
      </c>
      <c r="F91" s="42" t="s">
        <v>271</v>
      </c>
      <c r="G91" s="42" t="s">
        <v>52</v>
      </c>
      <c r="H91" s="42" t="s">
        <v>53</v>
      </c>
      <c r="I91" s="50"/>
      <c r="J91" s="50"/>
      <c r="K91" s="50"/>
      <c r="L91" s="50"/>
      <c r="M91" s="53"/>
      <c r="N91" s="53"/>
      <c r="O91" s="53"/>
      <c r="P91" s="53"/>
      <c r="Q91" s="50"/>
      <c r="R91" s="50"/>
      <c r="S91" s="50"/>
      <c r="T91" s="50"/>
      <c r="U91" s="67"/>
    </row>
    <row r="92" spans="1:21" ht="72" x14ac:dyDescent="0.25">
      <c r="A92" s="9"/>
      <c r="B92" s="9"/>
      <c r="C92" s="7" t="s">
        <v>154</v>
      </c>
      <c r="D92" s="7" t="s">
        <v>155</v>
      </c>
      <c r="E92" s="29" t="s">
        <v>97</v>
      </c>
      <c r="F92" s="29" t="s">
        <v>272</v>
      </c>
      <c r="G92" s="29" t="s">
        <v>65</v>
      </c>
      <c r="H92" s="30" t="s">
        <v>156</v>
      </c>
      <c r="I92" s="50"/>
      <c r="J92" s="50"/>
      <c r="K92" s="50"/>
      <c r="L92" s="50"/>
      <c r="M92" s="53"/>
      <c r="N92" s="53"/>
      <c r="O92" s="53"/>
      <c r="P92" s="53"/>
      <c r="Q92" s="50"/>
      <c r="R92" s="50"/>
      <c r="S92" s="50"/>
      <c r="T92" s="50"/>
      <c r="U92" s="7"/>
    </row>
    <row r="93" spans="1:21" ht="108" x14ac:dyDescent="0.25">
      <c r="A93" s="9"/>
      <c r="B93" s="9"/>
      <c r="C93" s="7" t="s">
        <v>157</v>
      </c>
      <c r="D93" s="32" t="s">
        <v>158</v>
      </c>
      <c r="E93" s="29" t="s">
        <v>97</v>
      </c>
      <c r="F93" s="29" t="s">
        <v>272</v>
      </c>
      <c r="G93" s="29" t="s">
        <v>65</v>
      </c>
      <c r="H93" s="30" t="s">
        <v>159</v>
      </c>
      <c r="I93" s="51"/>
      <c r="J93" s="51"/>
      <c r="K93" s="51"/>
      <c r="L93" s="51"/>
      <c r="M93" s="54"/>
      <c r="N93" s="54"/>
      <c r="O93" s="54"/>
      <c r="P93" s="54"/>
      <c r="Q93" s="51"/>
      <c r="R93" s="51"/>
      <c r="S93" s="51"/>
      <c r="T93" s="51"/>
      <c r="U93" s="7"/>
    </row>
    <row r="94" spans="1:21" ht="101.25" customHeight="1" x14ac:dyDescent="0.25">
      <c r="A94" s="56" t="s">
        <v>160</v>
      </c>
      <c r="B94" s="68" t="s">
        <v>161</v>
      </c>
      <c r="C94" s="66" t="s">
        <v>146</v>
      </c>
      <c r="D94" s="64" t="s">
        <v>147</v>
      </c>
      <c r="E94" s="41">
        <v>0</v>
      </c>
      <c r="F94" s="41">
        <v>0</v>
      </c>
      <c r="G94" s="41">
        <v>0</v>
      </c>
      <c r="H94" s="45">
        <v>3849</v>
      </c>
      <c r="I94" s="49">
        <f>+J94+K94+L94</f>
        <v>23285839.079999998</v>
      </c>
      <c r="J94" s="49">
        <v>9625155.5</v>
      </c>
      <c r="K94" s="49">
        <v>0</v>
      </c>
      <c r="L94" s="49">
        <v>13660683.58</v>
      </c>
      <c r="M94" s="52">
        <f>SUM(N94:P101)</f>
        <v>20636853.5</v>
      </c>
      <c r="N94" s="52">
        <v>7990955.9199999999</v>
      </c>
      <c r="O94" s="52">
        <v>0</v>
      </c>
      <c r="P94" s="52">
        <v>12645897.58</v>
      </c>
      <c r="Q94" s="49">
        <f>SUM(R94:T101)</f>
        <v>0</v>
      </c>
      <c r="R94" s="49">
        <v>0</v>
      </c>
      <c r="S94" s="49">
        <v>0</v>
      </c>
      <c r="T94" s="49">
        <v>0</v>
      </c>
      <c r="U94" s="66"/>
    </row>
    <row r="95" spans="1:21" x14ac:dyDescent="0.25">
      <c r="A95" s="57"/>
      <c r="B95" s="69"/>
      <c r="C95" s="67"/>
      <c r="D95" s="65"/>
      <c r="E95" s="42" t="s">
        <v>79</v>
      </c>
      <c r="F95" s="42" t="s">
        <v>271</v>
      </c>
      <c r="G95" s="42" t="s">
        <v>52</v>
      </c>
      <c r="H95" s="42" t="s">
        <v>53</v>
      </c>
      <c r="I95" s="50"/>
      <c r="J95" s="50"/>
      <c r="K95" s="50"/>
      <c r="L95" s="50"/>
      <c r="M95" s="53"/>
      <c r="N95" s="53"/>
      <c r="O95" s="53"/>
      <c r="P95" s="53"/>
      <c r="Q95" s="50"/>
      <c r="R95" s="50"/>
      <c r="S95" s="50"/>
      <c r="T95" s="50"/>
      <c r="U95" s="67"/>
    </row>
    <row r="96" spans="1:21" ht="93.75" customHeight="1" x14ac:dyDescent="0.25">
      <c r="A96" s="56"/>
      <c r="B96" s="56"/>
      <c r="C96" s="66" t="s">
        <v>148</v>
      </c>
      <c r="D96" s="64" t="s">
        <v>149</v>
      </c>
      <c r="E96" s="41">
        <v>0</v>
      </c>
      <c r="F96" s="41">
        <v>0</v>
      </c>
      <c r="G96" s="41">
        <v>0</v>
      </c>
      <c r="H96" s="45">
        <v>2311</v>
      </c>
      <c r="I96" s="50"/>
      <c r="J96" s="50"/>
      <c r="K96" s="50"/>
      <c r="L96" s="50"/>
      <c r="M96" s="53"/>
      <c r="N96" s="53"/>
      <c r="O96" s="53"/>
      <c r="P96" s="53"/>
      <c r="Q96" s="50"/>
      <c r="R96" s="50"/>
      <c r="S96" s="50"/>
      <c r="T96" s="50"/>
      <c r="U96" s="66"/>
    </row>
    <row r="97" spans="1:21" x14ac:dyDescent="0.25">
      <c r="A97" s="57"/>
      <c r="B97" s="57"/>
      <c r="C97" s="67"/>
      <c r="D97" s="65"/>
      <c r="E97" s="42" t="s">
        <v>79</v>
      </c>
      <c r="F97" s="42" t="s">
        <v>271</v>
      </c>
      <c r="G97" s="42" t="s">
        <v>52</v>
      </c>
      <c r="H97" s="42" t="s">
        <v>53</v>
      </c>
      <c r="I97" s="50"/>
      <c r="J97" s="50"/>
      <c r="K97" s="50"/>
      <c r="L97" s="50"/>
      <c r="M97" s="53"/>
      <c r="N97" s="53"/>
      <c r="O97" s="53"/>
      <c r="P97" s="53"/>
      <c r="Q97" s="50"/>
      <c r="R97" s="50"/>
      <c r="S97" s="50"/>
      <c r="T97" s="50"/>
      <c r="U97" s="67"/>
    </row>
    <row r="98" spans="1:21" ht="108" x14ac:dyDescent="0.25">
      <c r="A98" s="9"/>
      <c r="B98" s="9"/>
      <c r="C98" s="7" t="s">
        <v>162</v>
      </c>
      <c r="D98" s="7" t="s">
        <v>163</v>
      </c>
      <c r="E98" s="29" t="s">
        <v>97</v>
      </c>
      <c r="F98" s="29" t="s">
        <v>272</v>
      </c>
      <c r="G98" s="29" t="s">
        <v>65</v>
      </c>
      <c r="H98" s="30" t="s">
        <v>256</v>
      </c>
      <c r="I98" s="50"/>
      <c r="J98" s="50"/>
      <c r="K98" s="50"/>
      <c r="L98" s="50"/>
      <c r="M98" s="53"/>
      <c r="N98" s="53"/>
      <c r="O98" s="53"/>
      <c r="P98" s="53"/>
      <c r="Q98" s="50"/>
      <c r="R98" s="50"/>
      <c r="S98" s="50"/>
      <c r="T98" s="50"/>
      <c r="U98" s="7"/>
    </row>
    <row r="99" spans="1:21" ht="96" x14ac:dyDescent="0.25">
      <c r="A99" s="9"/>
      <c r="B99" s="9"/>
      <c r="C99" s="7" t="s">
        <v>164</v>
      </c>
      <c r="D99" s="7" t="s">
        <v>165</v>
      </c>
      <c r="E99" s="29" t="s">
        <v>97</v>
      </c>
      <c r="F99" s="29" t="s">
        <v>272</v>
      </c>
      <c r="G99" s="29" t="s">
        <v>65</v>
      </c>
      <c r="H99" s="30" t="s">
        <v>257</v>
      </c>
      <c r="I99" s="50"/>
      <c r="J99" s="50"/>
      <c r="K99" s="50"/>
      <c r="L99" s="50"/>
      <c r="M99" s="53"/>
      <c r="N99" s="53"/>
      <c r="O99" s="53"/>
      <c r="P99" s="53"/>
      <c r="Q99" s="50"/>
      <c r="R99" s="50"/>
      <c r="S99" s="50"/>
      <c r="T99" s="50"/>
      <c r="U99" s="7"/>
    </row>
    <row r="100" spans="1:21" ht="96" x14ac:dyDescent="0.25">
      <c r="A100" s="9"/>
      <c r="B100" s="9"/>
      <c r="C100" s="7" t="s">
        <v>166</v>
      </c>
      <c r="D100" s="7" t="s">
        <v>167</v>
      </c>
      <c r="E100" s="29" t="s">
        <v>97</v>
      </c>
      <c r="F100" s="29" t="s">
        <v>272</v>
      </c>
      <c r="G100" s="29" t="s">
        <v>65</v>
      </c>
      <c r="H100" s="30" t="s">
        <v>258</v>
      </c>
      <c r="I100" s="50"/>
      <c r="J100" s="50"/>
      <c r="K100" s="50"/>
      <c r="L100" s="50"/>
      <c r="M100" s="53"/>
      <c r="N100" s="53"/>
      <c r="O100" s="53"/>
      <c r="P100" s="53"/>
      <c r="Q100" s="50"/>
      <c r="R100" s="50"/>
      <c r="S100" s="50"/>
      <c r="T100" s="50"/>
      <c r="U100" s="7"/>
    </row>
    <row r="101" spans="1:21" ht="96" x14ac:dyDescent="0.25">
      <c r="A101" s="9"/>
      <c r="B101" s="9"/>
      <c r="C101" s="7" t="s">
        <v>168</v>
      </c>
      <c r="D101" s="32" t="s">
        <v>169</v>
      </c>
      <c r="E101" s="29" t="s">
        <v>97</v>
      </c>
      <c r="F101" s="29" t="s">
        <v>272</v>
      </c>
      <c r="G101" s="29" t="s">
        <v>65</v>
      </c>
      <c r="H101" s="30" t="s">
        <v>259</v>
      </c>
      <c r="I101" s="51"/>
      <c r="J101" s="51"/>
      <c r="K101" s="51"/>
      <c r="L101" s="51"/>
      <c r="M101" s="54"/>
      <c r="N101" s="54"/>
      <c r="O101" s="54"/>
      <c r="P101" s="54"/>
      <c r="Q101" s="51"/>
      <c r="R101" s="51"/>
      <c r="S101" s="51"/>
      <c r="T101" s="51"/>
      <c r="U101" s="7"/>
    </row>
    <row r="102" spans="1:21" ht="72" x14ac:dyDescent="0.25">
      <c r="A102" s="13" t="s">
        <v>170</v>
      </c>
      <c r="B102" s="10" t="s">
        <v>171</v>
      </c>
      <c r="C102" s="10"/>
      <c r="D102" s="11" t="s">
        <v>172</v>
      </c>
      <c r="E102" s="30" t="s">
        <v>173</v>
      </c>
      <c r="F102" s="48" t="s">
        <v>273</v>
      </c>
      <c r="G102" s="29" t="s">
        <v>174</v>
      </c>
      <c r="H102" s="29" t="s">
        <v>175</v>
      </c>
      <c r="I102" s="49">
        <f t="shared" ref="I102:T102" si="6">+I105+I125</f>
        <v>117014429.18000001</v>
      </c>
      <c r="J102" s="49">
        <f t="shared" si="6"/>
        <v>84379668.5</v>
      </c>
      <c r="K102" s="49">
        <f t="shared" si="6"/>
        <v>2986703.3</v>
      </c>
      <c r="L102" s="49">
        <f t="shared" si="6"/>
        <v>29648057.380000003</v>
      </c>
      <c r="M102" s="49">
        <f t="shared" si="6"/>
        <v>65529730.340000004</v>
      </c>
      <c r="N102" s="49">
        <f t="shared" si="6"/>
        <v>54087100.730000004</v>
      </c>
      <c r="O102" s="49">
        <f t="shared" si="6"/>
        <v>885123.97</v>
      </c>
      <c r="P102" s="49">
        <f t="shared" si="6"/>
        <v>10557505.640000001</v>
      </c>
      <c r="Q102" s="49">
        <f t="shared" si="6"/>
        <v>13155272.26</v>
      </c>
      <c r="R102" s="49">
        <f t="shared" si="6"/>
        <v>12153365.390000001</v>
      </c>
      <c r="S102" s="49">
        <f t="shared" si="6"/>
        <v>0</v>
      </c>
      <c r="T102" s="49">
        <f t="shared" si="6"/>
        <v>1001906.87</v>
      </c>
      <c r="U102" s="11"/>
    </row>
    <row r="103" spans="1:21" ht="156" x14ac:dyDescent="0.25">
      <c r="A103" s="8"/>
      <c r="B103" s="8"/>
      <c r="C103" s="10"/>
      <c r="D103" s="11" t="s">
        <v>176</v>
      </c>
      <c r="E103" s="30" t="s">
        <v>177</v>
      </c>
      <c r="F103" s="48" t="s">
        <v>274</v>
      </c>
      <c r="G103" s="30" t="s">
        <v>178</v>
      </c>
      <c r="H103" s="30" t="s">
        <v>179</v>
      </c>
      <c r="I103" s="50"/>
      <c r="J103" s="50"/>
      <c r="K103" s="50"/>
      <c r="L103" s="50"/>
      <c r="M103" s="50"/>
      <c r="N103" s="50"/>
      <c r="O103" s="50"/>
      <c r="P103" s="50"/>
      <c r="Q103" s="50"/>
      <c r="R103" s="50"/>
      <c r="S103" s="50"/>
      <c r="T103" s="50"/>
      <c r="U103" s="11"/>
    </row>
    <row r="104" spans="1:21" ht="84" x14ac:dyDescent="0.25">
      <c r="A104" s="8"/>
      <c r="B104" s="8"/>
      <c r="C104" s="10"/>
      <c r="D104" s="11" t="s">
        <v>180</v>
      </c>
      <c r="E104" s="29" t="s">
        <v>181</v>
      </c>
      <c r="F104" s="48" t="s">
        <v>275</v>
      </c>
      <c r="G104" s="29" t="s">
        <v>182</v>
      </c>
      <c r="H104" s="30" t="s">
        <v>183</v>
      </c>
      <c r="I104" s="51"/>
      <c r="J104" s="51"/>
      <c r="K104" s="51"/>
      <c r="L104" s="51"/>
      <c r="M104" s="51"/>
      <c r="N104" s="51"/>
      <c r="O104" s="51"/>
      <c r="P104" s="51"/>
      <c r="Q104" s="51"/>
      <c r="R104" s="51"/>
      <c r="S104" s="51"/>
      <c r="T104" s="51"/>
      <c r="U104" s="46" t="s">
        <v>276</v>
      </c>
    </row>
    <row r="105" spans="1:21" ht="108.75" customHeight="1" x14ac:dyDescent="0.25">
      <c r="A105" s="56" t="s">
        <v>184</v>
      </c>
      <c r="B105" s="68" t="s">
        <v>185</v>
      </c>
      <c r="C105" s="66" t="s">
        <v>186</v>
      </c>
      <c r="D105" s="64" t="s">
        <v>187</v>
      </c>
      <c r="E105" s="41">
        <f>+E113</f>
        <v>0</v>
      </c>
      <c r="F105" s="41">
        <f>+F113</f>
        <v>0</v>
      </c>
      <c r="G105" s="41">
        <f>+G113</f>
        <v>0</v>
      </c>
      <c r="H105" s="41">
        <f>+H113</f>
        <v>62.72</v>
      </c>
      <c r="I105" s="49">
        <f>+I113</f>
        <v>77726897.420000002</v>
      </c>
      <c r="J105" s="49">
        <f t="shared" ref="J105:T105" si="7">+J113</f>
        <v>52105292.600000001</v>
      </c>
      <c r="K105" s="49">
        <f t="shared" si="7"/>
        <v>1866677.2</v>
      </c>
      <c r="L105" s="49">
        <f t="shared" si="7"/>
        <v>23754927.620000001</v>
      </c>
      <c r="M105" s="49">
        <f t="shared" si="7"/>
        <v>33705903.780000001</v>
      </c>
      <c r="N105" s="49">
        <f t="shared" si="7"/>
        <v>27195240.18</v>
      </c>
      <c r="O105" s="49">
        <f t="shared" si="7"/>
        <v>885123.97</v>
      </c>
      <c r="P105" s="49">
        <f t="shared" si="7"/>
        <v>5625539.6299999999</v>
      </c>
      <c r="Q105" s="49">
        <f t="shared" si="7"/>
        <v>3623710.08</v>
      </c>
      <c r="R105" s="49">
        <f t="shared" si="7"/>
        <v>3623397.41</v>
      </c>
      <c r="S105" s="49">
        <f t="shared" si="7"/>
        <v>0</v>
      </c>
      <c r="T105" s="49">
        <f t="shared" si="7"/>
        <v>312.67</v>
      </c>
      <c r="U105" s="66"/>
    </row>
    <row r="106" spans="1:21" x14ac:dyDescent="0.25">
      <c r="A106" s="57"/>
      <c r="B106" s="69"/>
      <c r="C106" s="67"/>
      <c r="D106" s="65"/>
      <c r="E106" s="42" t="s">
        <v>79</v>
      </c>
      <c r="F106" s="42" t="s">
        <v>271</v>
      </c>
      <c r="G106" s="42" t="s">
        <v>52</v>
      </c>
      <c r="H106" s="42" t="s">
        <v>53</v>
      </c>
      <c r="I106" s="50"/>
      <c r="J106" s="50"/>
      <c r="K106" s="50"/>
      <c r="L106" s="50"/>
      <c r="M106" s="50"/>
      <c r="N106" s="50"/>
      <c r="O106" s="50"/>
      <c r="P106" s="50"/>
      <c r="Q106" s="50"/>
      <c r="R106" s="50"/>
      <c r="S106" s="50"/>
      <c r="T106" s="50"/>
      <c r="U106" s="67"/>
    </row>
    <row r="107" spans="1:21" ht="97.5" customHeight="1" x14ac:dyDescent="0.25">
      <c r="A107" s="56"/>
      <c r="B107" s="56"/>
      <c r="C107" s="66" t="s">
        <v>188</v>
      </c>
      <c r="D107" s="64" t="s">
        <v>189</v>
      </c>
      <c r="E107" s="41">
        <f>+E115</f>
        <v>0</v>
      </c>
      <c r="F107" s="41">
        <f>+F115</f>
        <v>0</v>
      </c>
      <c r="G107" s="41">
        <f>+G115</f>
        <v>0</v>
      </c>
      <c r="H107" s="41">
        <f>+H115</f>
        <v>425645</v>
      </c>
      <c r="I107" s="50"/>
      <c r="J107" s="50"/>
      <c r="K107" s="50"/>
      <c r="L107" s="50"/>
      <c r="M107" s="50"/>
      <c r="N107" s="50"/>
      <c r="O107" s="50"/>
      <c r="P107" s="50"/>
      <c r="Q107" s="50"/>
      <c r="R107" s="50"/>
      <c r="S107" s="50"/>
      <c r="T107" s="50"/>
      <c r="U107" s="66"/>
    </row>
    <row r="108" spans="1:21" x14ac:dyDescent="0.25">
      <c r="A108" s="57"/>
      <c r="B108" s="57"/>
      <c r="C108" s="67"/>
      <c r="D108" s="65"/>
      <c r="E108" s="42" t="s">
        <v>79</v>
      </c>
      <c r="F108" s="42" t="s">
        <v>271</v>
      </c>
      <c r="G108" s="42" t="s">
        <v>52</v>
      </c>
      <c r="H108" s="42" t="s">
        <v>53</v>
      </c>
      <c r="I108" s="50"/>
      <c r="J108" s="50"/>
      <c r="K108" s="50"/>
      <c r="L108" s="50"/>
      <c r="M108" s="50"/>
      <c r="N108" s="50"/>
      <c r="O108" s="50"/>
      <c r="P108" s="50"/>
      <c r="Q108" s="50"/>
      <c r="R108" s="50"/>
      <c r="S108" s="50"/>
      <c r="T108" s="50"/>
      <c r="U108" s="67"/>
    </row>
    <row r="109" spans="1:21" ht="98.25" customHeight="1" x14ac:dyDescent="0.25">
      <c r="A109" s="56"/>
      <c r="B109" s="56"/>
      <c r="C109" s="66" t="s">
        <v>190</v>
      </c>
      <c r="D109" s="64" t="s">
        <v>191</v>
      </c>
      <c r="E109" s="41">
        <f>+E117</f>
        <v>0</v>
      </c>
      <c r="F109" s="41">
        <f>+F117</f>
        <v>0</v>
      </c>
      <c r="G109" s="41">
        <f>+G117</f>
        <v>0</v>
      </c>
      <c r="H109" s="41">
        <f>+H117</f>
        <v>38320</v>
      </c>
      <c r="I109" s="50"/>
      <c r="J109" s="50"/>
      <c r="K109" s="50"/>
      <c r="L109" s="50"/>
      <c r="M109" s="50"/>
      <c r="N109" s="50"/>
      <c r="O109" s="50"/>
      <c r="P109" s="50"/>
      <c r="Q109" s="50"/>
      <c r="R109" s="50"/>
      <c r="S109" s="50"/>
      <c r="T109" s="50"/>
      <c r="U109" s="66"/>
    </row>
    <row r="110" spans="1:21" x14ac:dyDescent="0.25">
      <c r="A110" s="57"/>
      <c r="B110" s="57"/>
      <c r="C110" s="67"/>
      <c r="D110" s="65"/>
      <c r="E110" s="42" t="s">
        <v>79</v>
      </c>
      <c r="F110" s="42" t="s">
        <v>271</v>
      </c>
      <c r="G110" s="42" t="s">
        <v>52</v>
      </c>
      <c r="H110" s="42" t="s">
        <v>53</v>
      </c>
      <c r="I110" s="50"/>
      <c r="J110" s="50"/>
      <c r="K110" s="50"/>
      <c r="L110" s="50"/>
      <c r="M110" s="50"/>
      <c r="N110" s="50"/>
      <c r="O110" s="50"/>
      <c r="P110" s="50"/>
      <c r="Q110" s="50"/>
      <c r="R110" s="50"/>
      <c r="S110" s="50"/>
      <c r="T110" s="50"/>
      <c r="U110" s="67"/>
    </row>
    <row r="111" spans="1:21" ht="96" customHeight="1" x14ac:dyDescent="0.25">
      <c r="A111" s="56"/>
      <c r="B111" s="56"/>
      <c r="C111" s="100" t="s">
        <v>192</v>
      </c>
      <c r="D111" s="98" t="s">
        <v>193</v>
      </c>
      <c r="E111" s="41">
        <f>+E119</f>
        <v>0</v>
      </c>
      <c r="F111" s="41">
        <f>+F119</f>
        <v>0</v>
      </c>
      <c r="G111" s="41">
        <f>+G119</f>
        <v>0</v>
      </c>
      <c r="H111" s="41">
        <f>+H119</f>
        <v>135000</v>
      </c>
      <c r="I111" s="50"/>
      <c r="J111" s="50"/>
      <c r="K111" s="50"/>
      <c r="L111" s="50"/>
      <c r="M111" s="50"/>
      <c r="N111" s="50"/>
      <c r="O111" s="50"/>
      <c r="P111" s="50"/>
      <c r="Q111" s="50"/>
      <c r="R111" s="50"/>
      <c r="S111" s="50"/>
      <c r="T111" s="50"/>
      <c r="U111" s="66"/>
    </row>
    <row r="112" spans="1:21" x14ac:dyDescent="0.25">
      <c r="A112" s="57"/>
      <c r="B112" s="57"/>
      <c r="C112" s="101"/>
      <c r="D112" s="99"/>
      <c r="E112" s="42" t="s">
        <v>79</v>
      </c>
      <c r="F112" s="42" t="s">
        <v>271</v>
      </c>
      <c r="G112" s="42" t="s">
        <v>52</v>
      </c>
      <c r="H112" s="42" t="s">
        <v>53</v>
      </c>
      <c r="I112" s="51"/>
      <c r="J112" s="51"/>
      <c r="K112" s="51"/>
      <c r="L112" s="51"/>
      <c r="M112" s="51"/>
      <c r="N112" s="51"/>
      <c r="O112" s="51"/>
      <c r="P112" s="51"/>
      <c r="Q112" s="51"/>
      <c r="R112" s="51"/>
      <c r="S112" s="51"/>
      <c r="T112" s="51"/>
      <c r="U112" s="67"/>
    </row>
    <row r="113" spans="1:21" ht="109.5" customHeight="1" x14ac:dyDescent="0.25">
      <c r="A113" s="56" t="s">
        <v>194</v>
      </c>
      <c r="B113" s="68" t="s">
        <v>195</v>
      </c>
      <c r="C113" s="76" t="s">
        <v>186</v>
      </c>
      <c r="D113" s="64" t="s">
        <v>187</v>
      </c>
      <c r="E113" s="41">
        <v>0</v>
      </c>
      <c r="F113" s="41">
        <v>0</v>
      </c>
      <c r="G113" s="41">
        <v>0</v>
      </c>
      <c r="H113" s="45">
        <v>62.72</v>
      </c>
      <c r="I113" s="49">
        <f>+J113+K113+L113</f>
        <v>77726897.420000002</v>
      </c>
      <c r="J113" s="49">
        <v>52105292.600000001</v>
      </c>
      <c r="K113" s="49">
        <v>1866677.2</v>
      </c>
      <c r="L113" s="49">
        <v>23754927.620000001</v>
      </c>
      <c r="M113" s="52">
        <f>SUM(N113:P124)</f>
        <v>33705903.780000001</v>
      </c>
      <c r="N113" s="52">
        <v>27195240.18</v>
      </c>
      <c r="O113" s="52">
        <v>885123.97</v>
      </c>
      <c r="P113" s="52">
        <v>5625539.6299999999</v>
      </c>
      <c r="Q113" s="49">
        <f>SUM(R113:T124)</f>
        <v>3623710.08</v>
      </c>
      <c r="R113" s="49">
        <v>3623397.41</v>
      </c>
      <c r="S113" s="49">
        <v>0</v>
      </c>
      <c r="T113" s="49">
        <v>312.67</v>
      </c>
      <c r="U113" s="66"/>
    </row>
    <row r="114" spans="1:21" x14ac:dyDescent="0.25">
      <c r="A114" s="57"/>
      <c r="B114" s="69"/>
      <c r="C114" s="77"/>
      <c r="D114" s="65"/>
      <c r="E114" s="42" t="s">
        <v>79</v>
      </c>
      <c r="F114" s="42" t="s">
        <v>271</v>
      </c>
      <c r="G114" s="42" t="s">
        <v>52</v>
      </c>
      <c r="H114" s="42" t="s">
        <v>53</v>
      </c>
      <c r="I114" s="50"/>
      <c r="J114" s="50"/>
      <c r="K114" s="50"/>
      <c r="L114" s="50"/>
      <c r="M114" s="53"/>
      <c r="N114" s="53"/>
      <c r="O114" s="53"/>
      <c r="P114" s="53"/>
      <c r="Q114" s="50"/>
      <c r="R114" s="50"/>
      <c r="S114" s="50"/>
      <c r="T114" s="50"/>
      <c r="U114" s="67"/>
    </row>
    <row r="115" spans="1:21" ht="99.75" customHeight="1" x14ac:dyDescent="0.25">
      <c r="A115" s="56"/>
      <c r="B115" s="56"/>
      <c r="C115" s="66" t="s">
        <v>188</v>
      </c>
      <c r="D115" s="64" t="s">
        <v>189</v>
      </c>
      <c r="E115" s="41">
        <v>0</v>
      </c>
      <c r="F115" s="41">
        <v>0</v>
      </c>
      <c r="G115" s="41">
        <v>0</v>
      </c>
      <c r="H115" s="45">
        <v>425645</v>
      </c>
      <c r="I115" s="50"/>
      <c r="J115" s="50"/>
      <c r="K115" s="50"/>
      <c r="L115" s="50"/>
      <c r="M115" s="53"/>
      <c r="N115" s="53"/>
      <c r="O115" s="53"/>
      <c r="P115" s="53"/>
      <c r="Q115" s="50"/>
      <c r="R115" s="50"/>
      <c r="S115" s="50"/>
      <c r="T115" s="50"/>
      <c r="U115" s="66"/>
    </row>
    <row r="116" spans="1:21" x14ac:dyDescent="0.25">
      <c r="A116" s="57"/>
      <c r="B116" s="57"/>
      <c r="C116" s="67"/>
      <c r="D116" s="65"/>
      <c r="E116" s="42" t="s">
        <v>79</v>
      </c>
      <c r="F116" s="42" t="s">
        <v>271</v>
      </c>
      <c r="G116" s="42" t="s">
        <v>52</v>
      </c>
      <c r="H116" s="42" t="s">
        <v>53</v>
      </c>
      <c r="I116" s="50"/>
      <c r="J116" s="50"/>
      <c r="K116" s="50"/>
      <c r="L116" s="50"/>
      <c r="M116" s="53"/>
      <c r="N116" s="53"/>
      <c r="O116" s="53"/>
      <c r="P116" s="53"/>
      <c r="Q116" s="50"/>
      <c r="R116" s="50"/>
      <c r="S116" s="50"/>
      <c r="T116" s="50"/>
      <c r="U116" s="67"/>
    </row>
    <row r="117" spans="1:21" ht="96" customHeight="1" x14ac:dyDescent="0.25">
      <c r="A117" s="56"/>
      <c r="B117" s="56"/>
      <c r="C117" s="66" t="s">
        <v>190</v>
      </c>
      <c r="D117" s="64" t="s">
        <v>191</v>
      </c>
      <c r="E117" s="41">
        <v>0</v>
      </c>
      <c r="F117" s="41">
        <v>0</v>
      </c>
      <c r="G117" s="41">
        <v>0</v>
      </c>
      <c r="H117" s="45">
        <v>38320</v>
      </c>
      <c r="I117" s="50"/>
      <c r="J117" s="50"/>
      <c r="K117" s="50"/>
      <c r="L117" s="50"/>
      <c r="M117" s="53"/>
      <c r="N117" s="53"/>
      <c r="O117" s="53"/>
      <c r="P117" s="53"/>
      <c r="Q117" s="50"/>
      <c r="R117" s="50"/>
      <c r="S117" s="50"/>
      <c r="T117" s="50"/>
      <c r="U117" s="66"/>
    </row>
    <row r="118" spans="1:21" x14ac:dyDescent="0.25">
      <c r="A118" s="57"/>
      <c r="B118" s="57"/>
      <c r="C118" s="67"/>
      <c r="D118" s="65"/>
      <c r="E118" s="42" t="s">
        <v>79</v>
      </c>
      <c r="F118" s="42" t="s">
        <v>271</v>
      </c>
      <c r="G118" s="42" t="s">
        <v>52</v>
      </c>
      <c r="H118" s="42" t="s">
        <v>53</v>
      </c>
      <c r="I118" s="50"/>
      <c r="J118" s="50"/>
      <c r="K118" s="50"/>
      <c r="L118" s="50"/>
      <c r="M118" s="53"/>
      <c r="N118" s="53"/>
      <c r="O118" s="53"/>
      <c r="P118" s="53"/>
      <c r="Q118" s="50"/>
      <c r="R118" s="50"/>
      <c r="S118" s="50"/>
      <c r="T118" s="50"/>
      <c r="U118" s="67"/>
    </row>
    <row r="119" spans="1:21" ht="96" customHeight="1" x14ac:dyDescent="0.25">
      <c r="A119" s="56"/>
      <c r="B119" s="56"/>
      <c r="C119" s="86" t="s">
        <v>192</v>
      </c>
      <c r="D119" s="91" t="s">
        <v>193</v>
      </c>
      <c r="E119" s="41">
        <v>0</v>
      </c>
      <c r="F119" s="41">
        <v>0</v>
      </c>
      <c r="G119" s="41">
        <v>0</v>
      </c>
      <c r="H119" s="45">
        <v>135000</v>
      </c>
      <c r="I119" s="50"/>
      <c r="J119" s="50"/>
      <c r="K119" s="50"/>
      <c r="L119" s="50"/>
      <c r="M119" s="53"/>
      <c r="N119" s="53"/>
      <c r="O119" s="53"/>
      <c r="P119" s="53"/>
      <c r="Q119" s="50"/>
      <c r="R119" s="50"/>
      <c r="S119" s="50"/>
      <c r="T119" s="50"/>
      <c r="U119" s="66"/>
    </row>
    <row r="120" spans="1:21" x14ac:dyDescent="0.25">
      <c r="A120" s="57"/>
      <c r="B120" s="57"/>
      <c r="C120" s="87"/>
      <c r="D120" s="92"/>
      <c r="E120" s="42" t="s">
        <v>79</v>
      </c>
      <c r="F120" s="42" t="s">
        <v>271</v>
      </c>
      <c r="G120" s="42" t="s">
        <v>52</v>
      </c>
      <c r="H120" s="42" t="s">
        <v>53</v>
      </c>
      <c r="I120" s="50"/>
      <c r="J120" s="50"/>
      <c r="K120" s="50"/>
      <c r="L120" s="50"/>
      <c r="M120" s="53"/>
      <c r="N120" s="53"/>
      <c r="O120" s="53"/>
      <c r="P120" s="53"/>
      <c r="Q120" s="50"/>
      <c r="R120" s="50"/>
      <c r="S120" s="50"/>
      <c r="T120" s="50"/>
      <c r="U120" s="67"/>
    </row>
    <row r="121" spans="1:21" ht="72" x14ac:dyDescent="0.25">
      <c r="A121" s="9"/>
      <c r="B121" s="9"/>
      <c r="C121" s="40" t="s">
        <v>196</v>
      </c>
      <c r="D121" s="40" t="s">
        <v>197</v>
      </c>
      <c r="E121" s="29" t="s">
        <v>97</v>
      </c>
      <c r="F121" s="29" t="s">
        <v>272</v>
      </c>
      <c r="G121" s="29" t="s">
        <v>65</v>
      </c>
      <c r="H121" s="30" t="s">
        <v>260</v>
      </c>
      <c r="I121" s="50"/>
      <c r="J121" s="50"/>
      <c r="K121" s="50"/>
      <c r="L121" s="50"/>
      <c r="M121" s="53"/>
      <c r="N121" s="53"/>
      <c r="O121" s="53"/>
      <c r="P121" s="53"/>
      <c r="Q121" s="50"/>
      <c r="R121" s="50"/>
      <c r="S121" s="50"/>
      <c r="T121" s="50"/>
      <c r="U121" s="7"/>
    </row>
    <row r="122" spans="1:21" ht="72" x14ac:dyDescent="0.25">
      <c r="A122" s="9"/>
      <c r="B122" s="9"/>
      <c r="C122" s="40" t="s">
        <v>198</v>
      </c>
      <c r="D122" s="40" t="s">
        <v>199</v>
      </c>
      <c r="E122" s="29" t="s">
        <v>97</v>
      </c>
      <c r="F122" s="29" t="s">
        <v>272</v>
      </c>
      <c r="G122" s="29" t="s">
        <v>65</v>
      </c>
      <c r="H122" s="30">
        <v>626556</v>
      </c>
      <c r="I122" s="50"/>
      <c r="J122" s="50"/>
      <c r="K122" s="50"/>
      <c r="L122" s="50"/>
      <c r="M122" s="53"/>
      <c r="N122" s="53"/>
      <c r="O122" s="53"/>
      <c r="P122" s="53"/>
      <c r="Q122" s="50"/>
      <c r="R122" s="50"/>
      <c r="S122" s="50"/>
      <c r="T122" s="50"/>
      <c r="U122" s="7"/>
    </row>
    <row r="123" spans="1:21" ht="84" x14ac:dyDescent="0.25">
      <c r="A123" s="9"/>
      <c r="B123" s="9"/>
      <c r="C123" s="40" t="s">
        <v>200</v>
      </c>
      <c r="D123" s="40" t="s">
        <v>201</v>
      </c>
      <c r="E123" s="29" t="s">
        <v>97</v>
      </c>
      <c r="F123" s="29" t="s">
        <v>272</v>
      </c>
      <c r="G123" s="29" t="s">
        <v>65</v>
      </c>
      <c r="H123" s="30" t="s">
        <v>202</v>
      </c>
      <c r="I123" s="50"/>
      <c r="J123" s="50"/>
      <c r="K123" s="50"/>
      <c r="L123" s="50"/>
      <c r="M123" s="53"/>
      <c r="N123" s="53"/>
      <c r="O123" s="53"/>
      <c r="P123" s="53"/>
      <c r="Q123" s="50"/>
      <c r="R123" s="50"/>
      <c r="S123" s="50"/>
      <c r="T123" s="50"/>
      <c r="U123" s="7"/>
    </row>
    <row r="124" spans="1:21" ht="204" x14ac:dyDescent="0.25">
      <c r="A124" s="9"/>
      <c r="B124" s="9"/>
      <c r="C124" s="7" t="s">
        <v>203</v>
      </c>
      <c r="D124" s="32" t="s">
        <v>204</v>
      </c>
      <c r="E124" s="29" t="s">
        <v>97</v>
      </c>
      <c r="F124" s="29" t="s">
        <v>272</v>
      </c>
      <c r="G124" s="29" t="s">
        <v>65</v>
      </c>
      <c r="H124" s="30" t="s">
        <v>261</v>
      </c>
      <c r="I124" s="51"/>
      <c r="J124" s="51"/>
      <c r="K124" s="51"/>
      <c r="L124" s="51"/>
      <c r="M124" s="54"/>
      <c r="N124" s="54"/>
      <c r="O124" s="54"/>
      <c r="P124" s="54"/>
      <c r="Q124" s="51"/>
      <c r="R124" s="51"/>
      <c r="S124" s="51"/>
      <c r="T124" s="51"/>
      <c r="U124" s="7"/>
    </row>
    <row r="125" spans="1:21" ht="85.5" customHeight="1" x14ac:dyDescent="0.25">
      <c r="A125" s="56" t="s">
        <v>205</v>
      </c>
      <c r="B125" s="68" t="s">
        <v>206</v>
      </c>
      <c r="C125" s="66" t="s">
        <v>207</v>
      </c>
      <c r="D125" s="64" t="s">
        <v>208</v>
      </c>
      <c r="E125" s="41">
        <f>+E135</f>
        <v>0</v>
      </c>
      <c r="F125" s="41">
        <f>+F135</f>
        <v>0</v>
      </c>
      <c r="G125" s="41">
        <f>+G135</f>
        <v>0</v>
      </c>
      <c r="H125" s="41">
        <f>+H135</f>
        <v>9.4</v>
      </c>
      <c r="I125" s="49">
        <f>+I135</f>
        <v>39287531.759999998</v>
      </c>
      <c r="J125" s="49">
        <f t="shared" ref="J125:T125" si="8">+J135</f>
        <v>32274375.899999999</v>
      </c>
      <c r="K125" s="49">
        <f t="shared" si="8"/>
        <v>1120026.1000000001</v>
      </c>
      <c r="L125" s="49">
        <f t="shared" si="8"/>
        <v>5893129.7599999998</v>
      </c>
      <c r="M125" s="49">
        <f t="shared" si="8"/>
        <v>31823826.560000002</v>
      </c>
      <c r="N125" s="49">
        <f t="shared" si="8"/>
        <v>26891860.550000001</v>
      </c>
      <c r="O125" s="49">
        <f t="shared" si="8"/>
        <v>0</v>
      </c>
      <c r="P125" s="49">
        <f t="shared" si="8"/>
        <v>4931966.01</v>
      </c>
      <c r="Q125" s="49">
        <f t="shared" si="8"/>
        <v>9531562.1799999997</v>
      </c>
      <c r="R125" s="49">
        <f t="shared" si="8"/>
        <v>8529967.9800000004</v>
      </c>
      <c r="S125" s="49">
        <f t="shared" si="8"/>
        <v>0</v>
      </c>
      <c r="T125" s="49">
        <f t="shared" si="8"/>
        <v>1001594.2</v>
      </c>
      <c r="U125" s="66"/>
    </row>
    <row r="126" spans="1:21" x14ac:dyDescent="0.25">
      <c r="A126" s="57"/>
      <c r="B126" s="69"/>
      <c r="C126" s="67"/>
      <c r="D126" s="65"/>
      <c r="E126" s="42" t="s">
        <v>51</v>
      </c>
      <c r="F126" s="42" t="s">
        <v>271</v>
      </c>
      <c r="G126" s="42" t="s">
        <v>52</v>
      </c>
      <c r="H126" s="42" t="s">
        <v>53</v>
      </c>
      <c r="I126" s="50"/>
      <c r="J126" s="50"/>
      <c r="K126" s="50"/>
      <c r="L126" s="50"/>
      <c r="M126" s="50"/>
      <c r="N126" s="50"/>
      <c r="O126" s="50"/>
      <c r="P126" s="50"/>
      <c r="Q126" s="50"/>
      <c r="R126" s="50"/>
      <c r="S126" s="50"/>
      <c r="T126" s="50"/>
      <c r="U126" s="67"/>
    </row>
    <row r="127" spans="1:21" ht="134.25" customHeight="1" x14ac:dyDescent="0.25">
      <c r="A127" s="56"/>
      <c r="B127" s="56"/>
      <c r="C127" s="66" t="s">
        <v>209</v>
      </c>
      <c r="D127" s="64" t="s">
        <v>210</v>
      </c>
      <c r="E127" s="41">
        <f>+E137</f>
        <v>0</v>
      </c>
      <c r="F127" s="41">
        <f>+F137</f>
        <v>0</v>
      </c>
      <c r="G127" s="41">
        <f>+G137</f>
        <v>0</v>
      </c>
      <c r="H127" s="41">
        <f>+H137</f>
        <v>1.5</v>
      </c>
      <c r="I127" s="50"/>
      <c r="J127" s="50"/>
      <c r="K127" s="50"/>
      <c r="L127" s="50"/>
      <c r="M127" s="50"/>
      <c r="N127" s="50"/>
      <c r="O127" s="50"/>
      <c r="P127" s="50"/>
      <c r="Q127" s="50"/>
      <c r="R127" s="50"/>
      <c r="S127" s="50"/>
      <c r="T127" s="50"/>
      <c r="U127" s="66"/>
    </row>
    <row r="128" spans="1:21" x14ac:dyDescent="0.25">
      <c r="A128" s="57"/>
      <c r="B128" s="57"/>
      <c r="C128" s="67"/>
      <c r="D128" s="65"/>
      <c r="E128" s="42" t="s">
        <v>51</v>
      </c>
      <c r="F128" s="42" t="s">
        <v>271</v>
      </c>
      <c r="G128" s="42" t="s">
        <v>52</v>
      </c>
      <c r="H128" s="42" t="s">
        <v>53</v>
      </c>
      <c r="I128" s="50"/>
      <c r="J128" s="50"/>
      <c r="K128" s="50"/>
      <c r="L128" s="50"/>
      <c r="M128" s="50"/>
      <c r="N128" s="50"/>
      <c r="O128" s="50"/>
      <c r="P128" s="50"/>
      <c r="Q128" s="50"/>
      <c r="R128" s="50"/>
      <c r="S128" s="50"/>
      <c r="T128" s="50"/>
      <c r="U128" s="67"/>
    </row>
    <row r="129" spans="1:21" ht="98.25" customHeight="1" x14ac:dyDescent="0.25">
      <c r="A129" s="56"/>
      <c r="B129" s="56"/>
      <c r="C129" s="66" t="s">
        <v>188</v>
      </c>
      <c r="D129" s="64" t="s">
        <v>189</v>
      </c>
      <c r="E129" s="41">
        <f>+E139</f>
        <v>0</v>
      </c>
      <c r="F129" s="41">
        <f>+F139</f>
        <v>0</v>
      </c>
      <c r="G129" s="41">
        <f>+G139</f>
        <v>0</v>
      </c>
      <c r="H129" s="41">
        <f>+H139</f>
        <v>1383968</v>
      </c>
      <c r="I129" s="50"/>
      <c r="J129" s="50"/>
      <c r="K129" s="50"/>
      <c r="L129" s="50"/>
      <c r="M129" s="50"/>
      <c r="N129" s="50"/>
      <c r="O129" s="50"/>
      <c r="P129" s="50"/>
      <c r="Q129" s="50"/>
      <c r="R129" s="50"/>
      <c r="S129" s="50"/>
      <c r="T129" s="50"/>
      <c r="U129" s="66"/>
    </row>
    <row r="130" spans="1:21" x14ac:dyDescent="0.25">
      <c r="A130" s="57"/>
      <c r="B130" s="57"/>
      <c r="C130" s="67"/>
      <c r="D130" s="65"/>
      <c r="E130" s="42" t="s">
        <v>51</v>
      </c>
      <c r="F130" s="42" t="s">
        <v>271</v>
      </c>
      <c r="G130" s="42" t="s">
        <v>52</v>
      </c>
      <c r="H130" s="42" t="s">
        <v>53</v>
      </c>
      <c r="I130" s="50"/>
      <c r="J130" s="50"/>
      <c r="K130" s="50"/>
      <c r="L130" s="50"/>
      <c r="M130" s="50"/>
      <c r="N130" s="50"/>
      <c r="O130" s="50"/>
      <c r="P130" s="50"/>
      <c r="Q130" s="50"/>
      <c r="R130" s="50"/>
      <c r="S130" s="50"/>
      <c r="T130" s="50"/>
      <c r="U130" s="67"/>
    </row>
    <row r="131" spans="1:21" ht="110.25" customHeight="1" x14ac:dyDescent="0.25">
      <c r="A131" s="56"/>
      <c r="B131" s="56"/>
      <c r="C131" s="66" t="s">
        <v>211</v>
      </c>
      <c r="D131" s="64" t="s">
        <v>212</v>
      </c>
      <c r="E131" s="41">
        <f>+E141</f>
        <v>0</v>
      </c>
      <c r="F131" s="41">
        <f>+F141</f>
        <v>0</v>
      </c>
      <c r="G131" s="41">
        <f>+G141</f>
        <v>0</v>
      </c>
      <c r="H131" s="41">
        <f>+H141</f>
        <v>33.200000000000003</v>
      </c>
      <c r="I131" s="50"/>
      <c r="J131" s="50"/>
      <c r="K131" s="50"/>
      <c r="L131" s="50"/>
      <c r="M131" s="50"/>
      <c r="N131" s="50"/>
      <c r="O131" s="50"/>
      <c r="P131" s="50"/>
      <c r="Q131" s="50"/>
      <c r="R131" s="50"/>
      <c r="S131" s="50"/>
      <c r="T131" s="50"/>
      <c r="U131" s="66"/>
    </row>
    <row r="132" spans="1:21" x14ac:dyDescent="0.25">
      <c r="A132" s="57"/>
      <c r="B132" s="57"/>
      <c r="C132" s="67"/>
      <c r="D132" s="65"/>
      <c r="E132" s="42" t="s">
        <v>51</v>
      </c>
      <c r="F132" s="42" t="s">
        <v>271</v>
      </c>
      <c r="G132" s="42" t="s">
        <v>52</v>
      </c>
      <c r="H132" s="42" t="s">
        <v>53</v>
      </c>
      <c r="I132" s="50"/>
      <c r="J132" s="50"/>
      <c r="K132" s="50"/>
      <c r="L132" s="50"/>
      <c r="M132" s="50"/>
      <c r="N132" s="50"/>
      <c r="O132" s="50"/>
      <c r="P132" s="50"/>
      <c r="Q132" s="50"/>
      <c r="R132" s="50"/>
      <c r="S132" s="50"/>
      <c r="T132" s="50"/>
      <c r="U132" s="67"/>
    </row>
    <row r="133" spans="1:21" ht="97.5" customHeight="1" x14ac:dyDescent="0.25">
      <c r="A133" s="56"/>
      <c r="B133" s="56"/>
      <c r="C133" s="74" t="s">
        <v>136</v>
      </c>
      <c r="D133" s="64" t="s">
        <v>191</v>
      </c>
      <c r="E133" s="41">
        <f>+E143</f>
        <v>0</v>
      </c>
      <c r="F133" s="41">
        <f>+F143</f>
        <v>0</v>
      </c>
      <c r="G133" s="41">
        <f>+G143</f>
        <v>0</v>
      </c>
      <c r="H133" s="41">
        <f>+H143</f>
        <v>37420</v>
      </c>
      <c r="I133" s="50"/>
      <c r="J133" s="50"/>
      <c r="K133" s="50"/>
      <c r="L133" s="50"/>
      <c r="M133" s="50"/>
      <c r="N133" s="50"/>
      <c r="O133" s="50"/>
      <c r="P133" s="50"/>
      <c r="Q133" s="50"/>
      <c r="R133" s="50"/>
      <c r="S133" s="50"/>
      <c r="T133" s="50"/>
      <c r="U133" s="66"/>
    </row>
    <row r="134" spans="1:21" x14ac:dyDescent="0.25">
      <c r="A134" s="57"/>
      <c r="B134" s="57"/>
      <c r="C134" s="75"/>
      <c r="D134" s="65"/>
      <c r="E134" s="42" t="s">
        <v>51</v>
      </c>
      <c r="F134" s="42" t="s">
        <v>271</v>
      </c>
      <c r="G134" s="42" t="s">
        <v>52</v>
      </c>
      <c r="H134" s="42" t="s">
        <v>53</v>
      </c>
      <c r="I134" s="51"/>
      <c r="J134" s="51"/>
      <c r="K134" s="51"/>
      <c r="L134" s="51"/>
      <c r="M134" s="51"/>
      <c r="N134" s="51"/>
      <c r="O134" s="51"/>
      <c r="P134" s="51"/>
      <c r="Q134" s="51"/>
      <c r="R134" s="51"/>
      <c r="S134" s="51"/>
      <c r="T134" s="51"/>
      <c r="U134" s="67"/>
    </row>
    <row r="135" spans="1:21" ht="84" customHeight="1" x14ac:dyDescent="0.25">
      <c r="A135" s="56" t="s">
        <v>213</v>
      </c>
      <c r="B135" s="68" t="s">
        <v>214</v>
      </c>
      <c r="C135" s="66" t="s">
        <v>207</v>
      </c>
      <c r="D135" s="64" t="s">
        <v>208</v>
      </c>
      <c r="E135" s="41">
        <v>0</v>
      </c>
      <c r="F135" s="41">
        <v>0</v>
      </c>
      <c r="G135" s="41">
        <v>0</v>
      </c>
      <c r="H135" s="41">
        <v>9.4</v>
      </c>
      <c r="I135" s="95">
        <v>39287531.759999998</v>
      </c>
      <c r="J135" s="95">
        <v>32274375.899999999</v>
      </c>
      <c r="K135" s="95">
        <v>1120026.1000000001</v>
      </c>
      <c r="L135" s="95">
        <v>5893129.7599999998</v>
      </c>
      <c r="M135" s="102">
        <f>SUM(N135:P148)</f>
        <v>31823826.560000002</v>
      </c>
      <c r="N135" s="102">
        <v>26891860.550000001</v>
      </c>
      <c r="O135" s="102">
        <v>0</v>
      </c>
      <c r="P135" s="102">
        <v>4931966.01</v>
      </c>
      <c r="Q135" s="95">
        <f>SUM(R135:T148)</f>
        <v>9531562.1799999997</v>
      </c>
      <c r="R135" s="95">
        <v>8529967.9800000004</v>
      </c>
      <c r="S135" s="95">
        <v>0</v>
      </c>
      <c r="T135" s="95">
        <v>1001594.2</v>
      </c>
      <c r="U135" s="66"/>
    </row>
    <row r="136" spans="1:21" x14ac:dyDescent="0.25">
      <c r="A136" s="57"/>
      <c r="B136" s="69"/>
      <c r="C136" s="67"/>
      <c r="D136" s="65"/>
      <c r="E136" s="42" t="s">
        <v>51</v>
      </c>
      <c r="F136" s="42" t="s">
        <v>271</v>
      </c>
      <c r="G136" s="42" t="s">
        <v>52</v>
      </c>
      <c r="H136" s="42" t="s">
        <v>53</v>
      </c>
      <c r="I136" s="97"/>
      <c r="J136" s="97"/>
      <c r="K136" s="97"/>
      <c r="L136" s="97"/>
      <c r="M136" s="103"/>
      <c r="N136" s="103"/>
      <c r="O136" s="103"/>
      <c r="P136" s="103"/>
      <c r="Q136" s="97"/>
      <c r="R136" s="97"/>
      <c r="S136" s="97"/>
      <c r="T136" s="97"/>
      <c r="U136" s="67"/>
    </row>
    <row r="137" spans="1:21" ht="135.75" customHeight="1" x14ac:dyDescent="0.25">
      <c r="A137" s="56"/>
      <c r="B137" s="56"/>
      <c r="C137" s="66" t="s">
        <v>209</v>
      </c>
      <c r="D137" s="64" t="s">
        <v>210</v>
      </c>
      <c r="E137" s="41">
        <v>0</v>
      </c>
      <c r="F137" s="41">
        <v>0</v>
      </c>
      <c r="G137" s="41">
        <v>0</v>
      </c>
      <c r="H137" s="41">
        <v>1.5</v>
      </c>
      <c r="I137" s="97"/>
      <c r="J137" s="97"/>
      <c r="K137" s="97"/>
      <c r="L137" s="97"/>
      <c r="M137" s="103"/>
      <c r="N137" s="103"/>
      <c r="O137" s="103"/>
      <c r="P137" s="103"/>
      <c r="Q137" s="97"/>
      <c r="R137" s="97"/>
      <c r="S137" s="97"/>
      <c r="T137" s="97"/>
      <c r="U137" s="66"/>
    </row>
    <row r="138" spans="1:21" x14ac:dyDescent="0.25">
      <c r="A138" s="57"/>
      <c r="B138" s="57"/>
      <c r="C138" s="67"/>
      <c r="D138" s="65"/>
      <c r="E138" s="42" t="s">
        <v>51</v>
      </c>
      <c r="F138" s="42" t="s">
        <v>271</v>
      </c>
      <c r="G138" s="42" t="s">
        <v>52</v>
      </c>
      <c r="H138" s="42" t="s">
        <v>53</v>
      </c>
      <c r="I138" s="97"/>
      <c r="J138" s="97"/>
      <c r="K138" s="97"/>
      <c r="L138" s="97"/>
      <c r="M138" s="103"/>
      <c r="N138" s="103"/>
      <c r="O138" s="103"/>
      <c r="P138" s="103"/>
      <c r="Q138" s="97"/>
      <c r="R138" s="97"/>
      <c r="S138" s="97"/>
      <c r="T138" s="97"/>
      <c r="U138" s="67"/>
    </row>
    <row r="139" spans="1:21" ht="98.25" customHeight="1" x14ac:dyDescent="0.25">
      <c r="A139" s="56"/>
      <c r="B139" s="56"/>
      <c r="C139" s="66" t="s">
        <v>188</v>
      </c>
      <c r="D139" s="64" t="s">
        <v>189</v>
      </c>
      <c r="E139" s="41">
        <v>0</v>
      </c>
      <c r="F139" s="41">
        <v>0</v>
      </c>
      <c r="G139" s="41">
        <v>0</v>
      </c>
      <c r="H139" s="41">
        <v>1383968</v>
      </c>
      <c r="I139" s="97"/>
      <c r="J139" s="97"/>
      <c r="K139" s="97"/>
      <c r="L139" s="97"/>
      <c r="M139" s="103"/>
      <c r="N139" s="103"/>
      <c r="O139" s="103"/>
      <c r="P139" s="103"/>
      <c r="Q139" s="97"/>
      <c r="R139" s="97"/>
      <c r="S139" s="97"/>
      <c r="T139" s="97"/>
      <c r="U139" s="66"/>
    </row>
    <row r="140" spans="1:21" x14ac:dyDescent="0.25">
      <c r="A140" s="57"/>
      <c r="B140" s="57"/>
      <c r="C140" s="67"/>
      <c r="D140" s="65"/>
      <c r="E140" s="42" t="s">
        <v>51</v>
      </c>
      <c r="F140" s="42" t="s">
        <v>271</v>
      </c>
      <c r="G140" s="42" t="s">
        <v>52</v>
      </c>
      <c r="H140" s="42" t="s">
        <v>53</v>
      </c>
      <c r="I140" s="97"/>
      <c r="J140" s="97"/>
      <c r="K140" s="97"/>
      <c r="L140" s="97"/>
      <c r="M140" s="103"/>
      <c r="N140" s="103"/>
      <c r="O140" s="103"/>
      <c r="P140" s="103"/>
      <c r="Q140" s="97"/>
      <c r="R140" s="97"/>
      <c r="S140" s="97"/>
      <c r="T140" s="97"/>
      <c r="U140" s="67"/>
    </row>
    <row r="141" spans="1:21" ht="109.5" customHeight="1" x14ac:dyDescent="0.25">
      <c r="A141" s="56"/>
      <c r="B141" s="56"/>
      <c r="C141" s="66" t="s">
        <v>211</v>
      </c>
      <c r="D141" s="64" t="s">
        <v>212</v>
      </c>
      <c r="E141" s="41">
        <v>0</v>
      </c>
      <c r="F141" s="41">
        <v>0</v>
      </c>
      <c r="G141" s="41">
        <v>0</v>
      </c>
      <c r="H141" s="41">
        <v>33.200000000000003</v>
      </c>
      <c r="I141" s="97"/>
      <c r="J141" s="97"/>
      <c r="K141" s="97"/>
      <c r="L141" s="97"/>
      <c r="M141" s="103"/>
      <c r="N141" s="103"/>
      <c r="O141" s="103"/>
      <c r="P141" s="103"/>
      <c r="Q141" s="97"/>
      <c r="R141" s="97"/>
      <c r="S141" s="97"/>
      <c r="T141" s="97"/>
      <c r="U141" s="66"/>
    </row>
    <row r="142" spans="1:21" x14ac:dyDescent="0.25">
      <c r="A142" s="57"/>
      <c r="B142" s="57"/>
      <c r="C142" s="67"/>
      <c r="D142" s="65"/>
      <c r="E142" s="42" t="s">
        <v>51</v>
      </c>
      <c r="F142" s="42" t="s">
        <v>271</v>
      </c>
      <c r="G142" s="42" t="s">
        <v>52</v>
      </c>
      <c r="H142" s="42" t="s">
        <v>53</v>
      </c>
      <c r="I142" s="97"/>
      <c r="J142" s="97"/>
      <c r="K142" s="97"/>
      <c r="L142" s="97"/>
      <c r="M142" s="103"/>
      <c r="N142" s="103"/>
      <c r="O142" s="103"/>
      <c r="P142" s="103"/>
      <c r="Q142" s="97"/>
      <c r="R142" s="97"/>
      <c r="S142" s="97"/>
      <c r="T142" s="97"/>
      <c r="U142" s="67"/>
    </row>
    <row r="143" spans="1:21" ht="99.75" customHeight="1" x14ac:dyDescent="0.25">
      <c r="A143" s="56"/>
      <c r="B143" s="56"/>
      <c r="C143" s="66" t="s">
        <v>136</v>
      </c>
      <c r="D143" s="64" t="s">
        <v>215</v>
      </c>
      <c r="E143" s="41">
        <v>0</v>
      </c>
      <c r="F143" s="41">
        <v>0</v>
      </c>
      <c r="G143" s="41">
        <v>0</v>
      </c>
      <c r="H143" s="41">
        <v>37420</v>
      </c>
      <c r="I143" s="97"/>
      <c r="J143" s="97"/>
      <c r="K143" s="97"/>
      <c r="L143" s="97"/>
      <c r="M143" s="103"/>
      <c r="N143" s="103"/>
      <c r="O143" s="103"/>
      <c r="P143" s="103"/>
      <c r="Q143" s="97"/>
      <c r="R143" s="97"/>
      <c r="S143" s="97"/>
      <c r="T143" s="97"/>
      <c r="U143" s="66"/>
    </row>
    <row r="144" spans="1:21" x14ac:dyDescent="0.25">
      <c r="A144" s="57"/>
      <c r="B144" s="57"/>
      <c r="C144" s="67"/>
      <c r="D144" s="65"/>
      <c r="E144" s="42" t="s">
        <v>51</v>
      </c>
      <c r="F144" s="42" t="s">
        <v>271</v>
      </c>
      <c r="G144" s="42" t="s">
        <v>52</v>
      </c>
      <c r="H144" s="42" t="s">
        <v>53</v>
      </c>
      <c r="I144" s="97"/>
      <c r="J144" s="97"/>
      <c r="K144" s="97"/>
      <c r="L144" s="97"/>
      <c r="M144" s="103"/>
      <c r="N144" s="103"/>
      <c r="O144" s="103"/>
      <c r="P144" s="103"/>
      <c r="Q144" s="97"/>
      <c r="R144" s="97"/>
      <c r="S144" s="97"/>
      <c r="T144" s="97"/>
      <c r="U144" s="67"/>
    </row>
    <row r="145" spans="1:21" ht="72" x14ac:dyDescent="0.25">
      <c r="A145" s="8"/>
      <c r="B145" s="8"/>
      <c r="C145" s="8" t="s">
        <v>216</v>
      </c>
      <c r="D145" s="32" t="s">
        <v>217</v>
      </c>
      <c r="E145" s="29" t="s">
        <v>64</v>
      </c>
      <c r="F145" s="29" t="s">
        <v>272</v>
      </c>
      <c r="G145" s="29" t="s">
        <v>65</v>
      </c>
      <c r="H145" s="29" t="s">
        <v>218</v>
      </c>
      <c r="I145" s="97"/>
      <c r="J145" s="97"/>
      <c r="K145" s="97"/>
      <c r="L145" s="97"/>
      <c r="M145" s="103"/>
      <c r="N145" s="103"/>
      <c r="O145" s="103"/>
      <c r="P145" s="103"/>
      <c r="Q145" s="97"/>
      <c r="R145" s="97"/>
      <c r="S145" s="97"/>
      <c r="T145" s="97"/>
      <c r="U145" s="11"/>
    </row>
    <row r="146" spans="1:21" ht="96" x14ac:dyDescent="0.25">
      <c r="A146" s="8"/>
      <c r="B146" s="8"/>
      <c r="C146" s="8" t="s">
        <v>219</v>
      </c>
      <c r="D146" s="11" t="s">
        <v>220</v>
      </c>
      <c r="E146" s="29" t="s">
        <v>64</v>
      </c>
      <c r="F146" s="29" t="s">
        <v>272</v>
      </c>
      <c r="G146" s="29" t="s">
        <v>65</v>
      </c>
      <c r="H146" s="29" t="s">
        <v>221</v>
      </c>
      <c r="I146" s="97"/>
      <c r="J146" s="97"/>
      <c r="K146" s="97"/>
      <c r="L146" s="97"/>
      <c r="M146" s="103"/>
      <c r="N146" s="103"/>
      <c r="O146" s="103"/>
      <c r="P146" s="103"/>
      <c r="Q146" s="97"/>
      <c r="R146" s="97"/>
      <c r="S146" s="97"/>
      <c r="T146" s="97"/>
      <c r="U146" s="11"/>
    </row>
    <row r="147" spans="1:21" ht="84" x14ac:dyDescent="0.25">
      <c r="A147" s="8"/>
      <c r="B147" s="8"/>
      <c r="C147" s="8" t="s">
        <v>141</v>
      </c>
      <c r="D147" s="11" t="s">
        <v>222</v>
      </c>
      <c r="E147" s="29" t="s">
        <v>64</v>
      </c>
      <c r="F147" s="29" t="s">
        <v>272</v>
      </c>
      <c r="G147" s="29" t="s">
        <v>65</v>
      </c>
      <c r="H147" s="29" t="s">
        <v>72</v>
      </c>
      <c r="I147" s="97"/>
      <c r="J147" s="97"/>
      <c r="K147" s="97"/>
      <c r="L147" s="97"/>
      <c r="M147" s="103"/>
      <c r="N147" s="103"/>
      <c r="O147" s="103"/>
      <c r="P147" s="103"/>
      <c r="Q147" s="97"/>
      <c r="R147" s="97"/>
      <c r="S147" s="97"/>
      <c r="T147" s="97"/>
      <c r="U147" s="11"/>
    </row>
    <row r="148" spans="1:21" ht="72" x14ac:dyDescent="0.25">
      <c r="A148" s="22"/>
      <c r="B148" s="8"/>
      <c r="C148" s="8" t="s">
        <v>223</v>
      </c>
      <c r="D148" s="8" t="s">
        <v>224</v>
      </c>
      <c r="E148" s="29" t="s">
        <v>64</v>
      </c>
      <c r="F148" s="29" t="s">
        <v>272</v>
      </c>
      <c r="G148" s="29" t="s">
        <v>65</v>
      </c>
      <c r="H148" s="29" t="s">
        <v>159</v>
      </c>
      <c r="I148" s="96"/>
      <c r="J148" s="96"/>
      <c r="K148" s="96"/>
      <c r="L148" s="96"/>
      <c r="M148" s="104"/>
      <c r="N148" s="104"/>
      <c r="O148" s="104"/>
      <c r="P148" s="104"/>
      <c r="Q148" s="96"/>
      <c r="R148" s="96"/>
      <c r="S148" s="96"/>
      <c r="T148" s="96"/>
      <c r="U148" s="8"/>
    </row>
    <row r="149" spans="1:21" x14ac:dyDescent="0.25">
      <c r="H149" s="27" t="s">
        <v>225</v>
      </c>
      <c r="I149" s="31">
        <f t="shared" ref="I149:T149" si="9">+I18+I74+I102</f>
        <v>179792122.40000001</v>
      </c>
      <c r="J149" s="31">
        <f t="shared" si="9"/>
        <v>127572900</v>
      </c>
      <c r="K149" s="31">
        <f t="shared" si="9"/>
        <v>2986703.3</v>
      </c>
      <c r="L149" s="31">
        <f t="shared" si="9"/>
        <v>49232519.100000001</v>
      </c>
      <c r="M149" s="31">
        <f t="shared" si="9"/>
        <v>111623833.90000001</v>
      </c>
      <c r="N149" s="31">
        <f t="shared" si="9"/>
        <v>82115203.450000003</v>
      </c>
      <c r="O149" s="31">
        <f t="shared" si="9"/>
        <v>885123.97</v>
      </c>
      <c r="P149" s="31">
        <f t="shared" si="9"/>
        <v>28623506.48</v>
      </c>
      <c r="Q149" s="31">
        <f t="shared" si="9"/>
        <v>14990057.66</v>
      </c>
      <c r="R149" s="31">
        <f t="shared" si="9"/>
        <v>13940391.540000001</v>
      </c>
      <c r="S149" s="31">
        <f t="shared" si="9"/>
        <v>0</v>
      </c>
      <c r="T149" s="31">
        <f t="shared" si="9"/>
        <v>1049666.1200000001</v>
      </c>
    </row>
    <row r="151" spans="1:21" ht="65.25" customHeight="1" x14ac:dyDescent="0.25">
      <c r="A151" s="72" t="s">
        <v>226</v>
      </c>
      <c r="B151" s="72"/>
      <c r="C151" s="72"/>
      <c r="D151" s="72"/>
      <c r="E151" s="72"/>
      <c r="F151" s="72"/>
      <c r="G151" s="114" t="s">
        <v>227</v>
      </c>
      <c r="H151" s="114"/>
      <c r="I151" s="114"/>
      <c r="J151" s="114"/>
      <c r="K151" s="114"/>
      <c r="L151" s="114"/>
    </row>
    <row r="152" spans="1:21" ht="31.5" customHeight="1" x14ac:dyDescent="0.25">
      <c r="A152" s="105" t="s">
        <v>228</v>
      </c>
      <c r="B152" s="106"/>
      <c r="C152" s="106"/>
      <c r="D152" s="106"/>
      <c r="E152" s="106"/>
      <c r="F152" s="107"/>
      <c r="G152" s="115" t="s">
        <v>229</v>
      </c>
      <c r="H152" s="115"/>
      <c r="I152" s="115"/>
      <c r="J152" s="115"/>
      <c r="K152" s="115"/>
      <c r="L152" s="115"/>
    </row>
    <row r="153" spans="1:21" ht="32.25" customHeight="1" x14ac:dyDescent="0.25">
      <c r="A153" s="108"/>
      <c r="B153" s="109"/>
      <c r="C153" s="109"/>
      <c r="D153" s="109"/>
      <c r="E153" s="109"/>
      <c r="F153" s="110"/>
      <c r="G153" s="111">
        <f>+N149/J149*100</f>
        <v>64.367278199366794</v>
      </c>
      <c r="H153" s="112"/>
      <c r="I153" s="112"/>
      <c r="J153" s="112"/>
      <c r="K153" s="112"/>
      <c r="L153" s="113"/>
    </row>
    <row r="154" spans="1:21" ht="30.75" customHeight="1" x14ac:dyDescent="0.25">
      <c r="A154" s="105" t="s">
        <v>230</v>
      </c>
      <c r="B154" s="106"/>
      <c r="C154" s="106"/>
      <c r="D154" s="106"/>
      <c r="E154" s="106"/>
      <c r="F154" s="107"/>
      <c r="G154" s="115" t="s">
        <v>229</v>
      </c>
      <c r="H154" s="115"/>
      <c r="I154" s="115"/>
      <c r="J154" s="115"/>
      <c r="K154" s="115"/>
      <c r="L154" s="115"/>
    </row>
    <row r="155" spans="1:21" ht="35.25" customHeight="1" x14ac:dyDescent="0.25">
      <c r="A155" s="108"/>
      <c r="B155" s="109"/>
      <c r="C155" s="109"/>
      <c r="D155" s="109"/>
      <c r="E155" s="109"/>
      <c r="F155" s="110"/>
      <c r="G155" s="111">
        <f>+R149/J149*100</f>
        <v>10.927392526155634</v>
      </c>
      <c r="H155" s="112"/>
      <c r="I155" s="112"/>
      <c r="J155" s="112"/>
      <c r="K155" s="112"/>
      <c r="L155" s="113"/>
    </row>
    <row r="157" spans="1:21" ht="16.149999999999999" customHeight="1" x14ac:dyDescent="0.25">
      <c r="A157" s="37"/>
      <c r="B157" s="37"/>
      <c r="C157" s="37"/>
      <c r="D157" s="37"/>
      <c r="E157" s="37"/>
      <c r="F157" s="37"/>
      <c r="G157" s="37"/>
      <c r="H157" s="37"/>
      <c r="I157" s="37"/>
      <c r="J157" s="37"/>
      <c r="K157" s="37"/>
      <c r="L157" s="37"/>
      <c r="M157" s="37"/>
      <c r="N157" s="37"/>
      <c r="O157" s="37"/>
      <c r="P157" s="37"/>
      <c r="Q157" s="37"/>
      <c r="R157" s="37"/>
      <c r="S157" s="37"/>
      <c r="T157" s="37"/>
      <c r="U157" s="37"/>
    </row>
  </sheetData>
  <mergeCells count="462">
    <mergeCell ref="A152:F153"/>
    <mergeCell ref="G153:L153"/>
    <mergeCell ref="A154:F155"/>
    <mergeCell ref="G155:L155"/>
    <mergeCell ref="D139:D140"/>
    <mergeCell ref="C139:C140"/>
    <mergeCell ref="B139:B140"/>
    <mergeCell ref="A137:A138"/>
    <mergeCell ref="A139:A140"/>
    <mergeCell ref="G151:L151"/>
    <mergeCell ref="G152:L152"/>
    <mergeCell ref="G154:L154"/>
    <mergeCell ref="U139:U140"/>
    <mergeCell ref="U141:U142"/>
    <mergeCell ref="U143:U144"/>
    <mergeCell ref="D141:D142"/>
    <mergeCell ref="D143:D144"/>
    <mergeCell ref="C141:C142"/>
    <mergeCell ref="B141:B142"/>
    <mergeCell ref="A141:A142"/>
    <mergeCell ref="C143:C144"/>
    <mergeCell ref="B143:B144"/>
    <mergeCell ref="A143:A144"/>
    <mergeCell ref="I135:I148"/>
    <mergeCell ref="J135:J148"/>
    <mergeCell ref="K135:K148"/>
    <mergeCell ref="L135:L148"/>
    <mergeCell ref="M135:M148"/>
    <mergeCell ref="N135:N148"/>
    <mergeCell ref="O135:O148"/>
    <mergeCell ref="P135:P148"/>
    <mergeCell ref="Q135:Q148"/>
    <mergeCell ref="R135:R148"/>
    <mergeCell ref="S135:S148"/>
    <mergeCell ref="T135:T148"/>
    <mergeCell ref="D135:D136"/>
    <mergeCell ref="C135:C136"/>
    <mergeCell ref="B135:B136"/>
    <mergeCell ref="A135:A136"/>
    <mergeCell ref="U135:U136"/>
    <mergeCell ref="D137:D138"/>
    <mergeCell ref="C137:C138"/>
    <mergeCell ref="B137:B138"/>
    <mergeCell ref="U125:U126"/>
    <mergeCell ref="U127:U128"/>
    <mergeCell ref="U129:U130"/>
    <mergeCell ref="U131:U132"/>
    <mergeCell ref="U133:U134"/>
    <mergeCell ref="D133:D134"/>
    <mergeCell ref="C133:C134"/>
    <mergeCell ref="B133:B134"/>
    <mergeCell ref="A133:A134"/>
    <mergeCell ref="D131:D132"/>
    <mergeCell ref="C131:C132"/>
    <mergeCell ref="B131:B132"/>
    <mergeCell ref="A131:A132"/>
    <mergeCell ref="D129:D130"/>
    <mergeCell ref="C129:C130"/>
    <mergeCell ref="U137:U138"/>
    <mergeCell ref="B129:B130"/>
    <mergeCell ref="A129:A130"/>
    <mergeCell ref="C127:C128"/>
    <mergeCell ref="B127:B128"/>
    <mergeCell ref="A127:A128"/>
    <mergeCell ref="D127:D128"/>
    <mergeCell ref="D125:D126"/>
    <mergeCell ref="C125:C126"/>
    <mergeCell ref="B125:B126"/>
    <mergeCell ref="A125:A126"/>
    <mergeCell ref="A111:A112"/>
    <mergeCell ref="U113:U114"/>
    <mergeCell ref="U115:U116"/>
    <mergeCell ref="U117:U118"/>
    <mergeCell ref="U119:U120"/>
    <mergeCell ref="D115:D116"/>
    <mergeCell ref="D113:D114"/>
    <mergeCell ref="C113:C114"/>
    <mergeCell ref="B113:B114"/>
    <mergeCell ref="A113:A114"/>
    <mergeCell ref="C115:C116"/>
    <mergeCell ref="B115:B116"/>
    <mergeCell ref="A115:A116"/>
    <mergeCell ref="D117:D118"/>
    <mergeCell ref="C117:C118"/>
    <mergeCell ref="B117:B118"/>
    <mergeCell ref="A117:A118"/>
    <mergeCell ref="C119:C120"/>
    <mergeCell ref="D119:D120"/>
    <mergeCell ref="A119:A120"/>
    <mergeCell ref="B119:B120"/>
    <mergeCell ref="L113:L124"/>
    <mergeCell ref="M113:M124"/>
    <mergeCell ref="N113:N124"/>
    <mergeCell ref="D96:D97"/>
    <mergeCell ref="C96:C97"/>
    <mergeCell ref="B96:B97"/>
    <mergeCell ref="A96:A97"/>
    <mergeCell ref="U96:U97"/>
    <mergeCell ref="U105:U106"/>
    <mergeCell ref="U107:U108"/>
    <mergeCell ref="U109:U110"/>
    <mergeCell ref="U111:U112"/>
    <mergeCell ref="D105:D106"/>
    <mergeCell ref="D107:D108"/>
    <mergeCell ref="D109:D110"/>
    <mergeCell ref="D111:D112"/>
    <mergeCell ref="C105:C106"/>
    <mergeCell ref="B105:B106"/>
    <mergeCell ref="A105:A106"/>
    <mergeCell ref="C107:C108"/>
    <mergeCell ref="B107:B108"/>
    <mergeCell ref="A107:A108"/>
    <mergeCell ref="A109:A110"/>
    <mergeCell ref="B109:B110"/>
    <mergeCell ref="C109:C110"/>
    <mergeCell ref="C111:C112"/>
    <mergeCell ref="B111:B112"/>
    <mergeCell ref="U90:U91"/>
    <mergeCell ref="D90:D91"/>
    <mergeCell ref="C90:C91"/>
    <mergeCell ref="B90:B91"/>
    <mergeCell ref="A90:A91"/>
    <mergeCell ref="D94:D95"/>
    <mergeCell ref="C94:C95"/>
    <mergeCell ref="B94:B95"/>
    <mergeCell ref="A94:A95"/>
    <mergeCell ref="U94:U95"/>
    <mergeCell ref="R90:R93"/>
    <mergeCell ref="S90:S93"/>
    <mergeCell ref="T90:T93"/>
    <mergeCell ref="I94:I101"/>
    <mergeCell ref="J94:J101"/>
    <mergeCell ref="K94:K101"/>
    <mergeCell ref="L94:L101"/>
    <mergeCell ref="M94:M101"/>
    <mergeCell ref="N94:N101"/>
    <mergeCell ref="O94:O101"/>
    <mergeCell ref="P94:P101"/>
    <mergeCell ref="Q94:Q101"/>
    <mergeCell ref="R94:R101"/>
    <mergeCell ref="S94:S101"/>
    <mergeCell ref="A86:A87"/>
    <mergeCell ref="B86:B87"/>
    <mergeCell ref="C86:C87"/>
    <mergeCell ref="D86:D87"/>
    <mergeCell ref="U86:U87"/>
    <mergeCell ref="U88:U89"/>
    <mergeCell ref="T84:T89"/>
    <mergeCell ref="S84:S89"/>
    <mergeCell ref="R84:R89"/>
    <mergeCell ref="Q84:Q89"/>
    <mergeCell ref="P84:P89"/>
    <mergeCell ref="O84:O89"/>
    <mergeCell ref="N84:N89"/>
    <mergeCell ref="M84:M89"/>
    <mergeCell ref="L84:L89"/>
    <mergeCell ref="K84:K89"/>
    <mergeCell ref="J84:J89"/>
    <mergeCell ref="I84:I89"/>
    <mergeCell ref="D88:D89"/>
    <mergeCell ref="C88:C89"/>
    <mergeCell ref="B88:B89"/>
    <mergeCell ref="A88:A89"/>
    <mergeCell ref="U81:U82"/>
    <mergeCell ref="U84:U85"/>
    <mergeCell ref="D84:D85"/>
    <mergeCell ref="C84:C85"/>
    <mergeCell ref="B84:B85"/>
    <mergeCell ref="A84:A85"/>
    <mergeCell ref="I81:I83"/>
    <mergeCell ref="J81:J83"/>
    <mergeCell ref="K81:K83"/>
    <mergeCell ref="L81:L83"/>
    <mergeCell ref="M81:M83"/>
    <mergeCell ref="N81:N83"/>
    <mergeCell ref="O81:O83"/>
    <mergeCell ref="P81:P83"/>
    <mergeCell ref="Q81:Q83"/>
    <mergeCell ref="R81:R83"/>
    <mergeCell ref="S81:S83"/>
    <mergeCell ref="T81:T83"/>
    <mergeCell ref="D79:D80"/>
    <mergeCell ref="C79:C80"/>
    <mergeCell ref="B79:B80"/>
    <mergeCell ref="A79:A80"/>
    <mergeCell ref="N74:N78"/>
    <mergeCell ref="O74:O78"/>
    <mergeCell ref="D81:D82"/>
    <mergeCell ref="C81:C82"/>
    <mergeCell ref="B81:B82"/>
    <mergeCell ref="A81:A82"/>
    <mergeCell ref="L79:L80"/>
    <mergeCell ref="K79:K80"/>
    <mergeCell ref="J79:J80"/>
    <mergeCell ref="I79:I80"/>
    <mergeCell ref="U79:U80"/>
    <mergeCell ref="T79:T80"/>
    <mergeCell ref="S79:S80"/>
    <mergeCell ref="R79:R80"/>
    <mergeCell ref="Q79:Q80"/>
    <mergeCell ref="P79:P80"/>
    <mergeCell ref="O79:O80"/>
    <mergeCell ref="N79:N80"/>
    <mergeCell ref="M79:M80"/>
    <mergeCell ref="D68:D69"/>
    <mergeCell ref="C68:C69"/>
    <mergeCell ref="B68:B69"/>
    <mergeCell ref="A68:A69"/>
    <mergeCell ref="U68:U69"/>
    <mergeCell ref="S68:S73"/>
    <mergeCell ref="T68:T73"/>
    <mergeCell ref="J68:J73"/>
    <mergeCell ref="K68:K73"/>
    <mergeCell ref="L68:L73"/>
    <mergeCell ref="M68:M73"/>
    <mergeCell ref="N68:N73"/>
    <mergeCell ref="O68:O73"/>
    <mergeCell ref="P68:P73"/>
    <mergeCell ref="Q68:Q73"/>
    <mergeCell ref="R68:R73"/>
    <mergeCell ref="U70:U71"/>
    <mergeCell ref="D70:D71"/>
    <mergeCell ref="C70:C71"/>
    <mergeCell ref="B70:B71"/>
    <mergeCell ref="A70:A71"/>
    <mergeCell ref="D59:D60"/>
    <mergeCell ref="C59:C60"/>
    <mergeCell ref="B59:B60"/>
    <mergeCell ref="A59:A60"/>
    <mergeCell ref="U59:U60"/>
    <mergeCell ref="D61:D62"/>
    <mergeCell ref="C61:C62"/>
    <mergeCell ref="B61:B62"/>
    <mergeCell ref="A61:A62"/>
    <mergeCell ref="U61:U62"/>
    <mergeCell ref="M59:M67"/>
    <mergeCell ref="N59:N67"/>
    <mergeCell ref="O59:O67"/>
    <mergeCell ref="P59:P67"/>
    <mergeCell ref="Q59:Q67"/>
    <mergeCell ref="R59:R67"/>
    <mergeCell ref="S59:S67"/>
    <mergeCell ref="T59:T67"/>
    <mergeCell ref="U63:U64"/>
    <mergeCell ref="D63:D64"/>
    <mergeCell ref="C63:C64"/>
    <mergeCell ref="B63:B64"/>
    <mergeCell ref="A63:A64"/>
    <mergeCell ref="U56:U57"/>
    <mergeCell ref="D56:D57"/>
    <mergeCell ref="C56:C57"/>
    <mergeCell ref="A56:A57"/>
    <mergeCell ref="B56:B57"/>
    <mergeCell ref="M56:M58"/>
    <mergeCell ref="N56:N58"/>
    <mergeCell ref="O56:O58"/>
    <mergeCell ref="P56:P58"/>
    <mergeCell ref="Q56:Q58"/>
    <mergeCell ref="R56:R58"/>
    <mergeCell ref="S56:S58"/>
    <mergeCell ref="T56:T58"/>
    <mergeCell ref="D52:D53"/>
    <mergeCell ref="C52:C53"/>
    <mergeCell ref="B52:B53"/>
    <mergeCell ref="A52:A53"/>
    <mergeCell ref="U52:U53"/>
    <mergeCell ref="D54:D55"/>
    <mergeCell ref="C54:C55"/>
    <mergeCell ref="B54:B55"/>
    <mergeCell ref="A54:A55"/>
    <mergeCell ref="U54:U55"/>
    <mergeCell ref="C48:C49"/>
    <mergeCell ref="B48:B49"/>
    <mergeCell ref="A48:A49"/>
    <mergeCell ref="U48:U49"/>
    <mergeCell ref="D50:D51"/>
    <mergeCell ref="C50:C51"/>
    <mergeCell ref="B50:B51"/>
    <mergeCell ref="A50:A51"/>
    <mergeCell ref="U50:U51"/>
    <mergeCell ref="D38:D39"/>
    <mergeCell ref="C38:C39"/>
    <mergeCell ref="B38:B39"/>
    <mergeCell ref="A38:A39"/>
    <mergeCell ref="U38:U39"/>
    <mergeCell ref="D44:D45"/>
    <mergeCell ref="C44:C45"/>
    <mergeCell ref="B44:B45"/>
    <mergeCell ref="A44:A45"/>
    <mergeCell ref="U44:U45"/>
    <mergeCell ref="T44:T55"/>
    <mergeCell ref="M44:M55"/>
    <mergeCell ref="N44:N55"/>
    <mergeCell ref="O44:O55"/>
    <mergeCell ref="P44:P55"/>
    <mergeCell ref="Q44:Q55"/>
    <mergeCell ref="R44:R55"/>
    <mergeCell ref="S44:S55"/>
    <mergeCell ref="D46:D47"/>
    <mergeCell ref="C46:C47"/>
    <mergeCell ref="B46:B47"/>
    <mergeCell ref="A46:A47"/>
    <mergeCell ref="U46:U47"/>
    <mergeCell ref="D48:D49"/>
    <mergeCell ref="U34:U35"/>
    <mergeCell ref="D34:D35"/>
    <mergeCell ref="B34:B35"/>
    <mergeCell ref="C34:C35"/>
    <mergeCell ref="A34:A35"/>
    <mergeCell ref="U36:U37"/>
    <mergeCell ref="D36:D37"/>
    <mergeCell ref="C36:C37"/>
    <mergeCell ref="B36:B37"/>
    <mergeCell ref="A36:A37"/>
    <mergeCell ref="U24:U25"/>
    <mergeCell ref="U26:U27"/>
    <mergeCell ref="U28:U29"/>
    <mergeCell ref="U30:U31"/>
    <mergeCell ref="D32:D33"/>
    <mergeCell ref="C32:C33"/>
    <mergeCell ref="B32:B33"/>
    <mergeCell ref="A32:A33"/>
    <mergeCell ref="U32:U33"/>
    <mergeCell ref="B26:B27"/>
    <mergeCell ref="A26:A27"/>
    <mergeCell ref="D28:D29"/>
    <mergeCell ref="C28:C29"/>
    <mergeCell ref="B28:B29"/>
    <mergeCell ref="A28:A29"/>
    <mergeCell ref="D30:D31"/>
    <mergeCell ref="C30:C31"/>
    <mergeCell ref="B30:B31"/>
    <mergeCell ref="A30:A31"/>
    <mergeCell ref="B15:B16"/>
    <mergeCell ref="A151:F151"/>
    <mergeCell ref="I74:I78"/>
    <mergeCell ref="J74:J78"/>
    <mergeCell ref="K74:K78"/>
    <mergeCell ref="L74:L78"/>
    <mergeCell ref="I32:I43"/>
    <mergeCell ref="J32:J43"/>
    <mergeCell ref="I56:I58"/>
    <mergeCell ref="J56:J58"/>
    <mergeCell ref="K56:K58"/>
    <mergeCell ref="L56:L58"/>
    <mergeCell ref="I68:I73"/>
    <mergeCell ref="A15:A16"/>
    <mergeCell ref="I15:L15"/>
    <mergeCell ref="C15:H15"/>
    <mergeCell ref="L44:L55"/>
    <mergeCell ref="I44:I55"/>
    <mergeCell ref="J44:J55"/>
    <mergeCell ref="K44:K55"/>
    <mergeCell ref="I59:I67"/>
    <mergeCell ref="J59:J67"/>
    <mergeCell ref="K59:K67"/>
    <mergeCell ref="L59:L67"/>
    <mergeCell ref="A14:U14"/>
    <mergeCell ref="I24:I31"/>
    <mergeCell ref="J24:J31"/>
    <mergeCell ref="K24:K31"/>
    <mergeCell ref="L24:L31"/>
    <mergeCell ref="M24:M31"/>
    <mergeCell ref="N24:N31"/>
    <mergeCell ref="O24:O31"/>
    <mergeCell ref="P24:P31"/>
    <mergeCell ref="Q24:Q31"/>
    <mergeCell ref="R24:R31"/>
    <mergeCell ref="S24:S31"/>
    <mergeCell ref="T24:T31"/>
    <mergeCell ref="U15:U16"/>
    <mergeCell ref="M15:P15"/>
    <mergeCell ref="Q15:T15"/>
    <mergeCell ref="I18:I23"/>
    <mergeCell ref="J18:J23"/>
    <mergeCell ref="D24:D25"/>
    <mergeCell ref="C24:C25"/>
    <mergeCell ref="B24:B25"/>
    <mergeCell ref="A24:A25"/>
    <mergeCell ref="D26:D27"/>
    <mergeCell ref="C26:C27"/>
    <mergeCell ref="R18:R23"/>
    <mergeCell ref="S18:S23"/>
    <mergeCell ref="T18:T23"/>
    <mergeCell ref="T32:T43"/>
    <mergeCell ref="K18:K23"/>
    <mergeCell ref="L18:L23"/>
    <mergeCell ref="M18:M23"/>
    <mergeCell ref="N18:N23"/>
    <mergeCell ref="O18:O23"/>
    <mergeCell ref="P18:P23"/>
    <mergeCell ref="Q18:Q23"/>
    <mergeCell ref="K32:K43"/>
    <mergeCell ref="L32:L43"/>
    <mergeCell ref="M32:M43"/>
    <mergeCell ref="N32:N43"/>
    <mergeCell ref="O32:O43"/>
    <mergeCell ref="P32:P43"/>
    <mergeCell ref="Q32:Q43"/>
    <mergeCell ref="R32:R43"/>
    <mergeCell ref="S32:S43"/>
    <mergeCell ref="O113:O124"/>
    <mergeCell ref="P113:P124"/>
    <mergeCell ref="Q113:Q124"/>
    <mergeCell ref="T94:T101"/>
    <mergeCell ref="R102:R104"/>
    <mergeCell ref="I105:I112"/>
    <mergeCell ref="J105:J112"/>
    <mergeCell ref="K105:K112"/>
    <mergeCell ref="L105:L112"/>
    <mergeCell ref="M105:M112"/>
    <mergeCell ref="N105:N112"/>
    <mergeCell ref="O105:O112"/>
    <mergeCell ref="P105:P112"/>
    <mergeCell ref="Q105:Q112"/>
    <mergeCell ref="I102:I104"/>
    <mergeCell ref="J102:J104"/>
    <mergeCell ref="K102:K104"/>
    <mergeCell ref="L102:L104"/>
    <mergeCell ref="R113:R124"/>
    <mergeCell ref="S113:S124"/>
    <mergeCell ref="T113:T124"/>
    <mergeCell ref="I113:I124"/>
    <mergeCell ref="J113:J124"/>
    <mergeCell ref="K113:K124"/>
    <mergeCell ref="P74:P78"/>
    <mergeCell ref="Q74:Q78"/>
    <mergeCell ref="R74:R78"/>
    <mergeCell ref="M74:M78"/>
    <mergeCell ref="S74:S78"/>
    <mergeCell ref="T74:T78"/>
    <mergeCell ref="S102:S104"/>
    <mergeCell ref="T102:T104"/>
    <mergeCell ref="R105:R112"/>
    <mergeCell ref="S105:S112"/>
    <mergeCell ref="T105:T112"/>
    <mergeCell ref="N102:N104"/>
    <mergeCell ref="O102:O104"/>
    <mergeCell ref="P102:P104"/>
    <mergeCell ref="Q102:Q104"/>
    <mergeCell ref="M102:M104"/>
    <mergeCell ref="S125:S134"/>
    <mergeCell ref="T125:T134"/>
    <mergeCell ref="N125:N134"/>
    <mergeCell ref="O125:O134"/>
    <mergeCell ref="P125:P134"/>
    <mergeCell ref="Q125:Q134"/>
    <mergeCell ref="R125:R134"/>
    <mergeCell ref="I125:I134"/>
    <mergeCell ref="J125:J134"/>
    <mergeCell ref="K125:K134"/>
    <mergeCell ref="L125:L134"/>
    <mergeCell ref="M125:M134"/>
    <mergeCell ref="I90:I93"/>
    <mergeCell ref="J90:J93"/>
    <mergeCell ref="K90:K93"/>
    <mergeCell ref="L90:L93"/>
    <mergeCell ref="M90:M93"/>
    <mergeCell ref="N90:N93"/>
    <mergeCell ref="O90:O93"/>
    <mergeCell ref="P90:P93"/>
    <mergeCell ref="Q90:Q9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C18" sqref="C18"/>
    </sheetView>
  </sheetViews>
  <sheetFormatPr defaultColWidth="9.140625" defaultRowHeight="15" x14ac:dyDescent="0.25"/>
  <cols>
    <col min="1" max="1" width="8" customWidth="1"/>
    <col min="2" max="2" width="11.42578125" customWidth="1"/>
    <col min="3" max="3" width="51.7109375" bestFit="1" customWidth="1"/>
    <col min="4" max="4" width="46.28515625" bestFit="1" customWidth="1"/>
  </cols>
  <sheetData>
    <row r="1" spans="1:4" x14ac:dyDescent="0.25">
      <c r="A1" s="1"/>
      <c r="B1" s="1"/>
    </row>
    <row r="2" spans="1:4" x14ac:dyDescent="0.25">
      <c r="A2" s="1"/>
      <c r="B2" s="1"/>
    </row>
    <row r="3" spans="1:4" x14ac:dyDescent="0.25">
      <c r="A3" s="1"/>
      <c r="B3" s="1"/>
    </row>
    <row r="4" spans="1:4" x14ac:dyDescent="0.25">
      <c r="A4" s="1"/>
      <c r="B4" s="1"/>
    </row>
    <row r="5" spans="1:4" ht="15.75" x14ac:dyDescent="0.25">
      <c r="A5" s="5"/>
      <c r="B5" s="5"/>
    </row>
    <row r="6" spans="1:4" ht="15.75" x14ac:dyDescent="0.25">
      <c r="A6" s="6" t="s">
        <v>231</v>
      </c>
      <c r="B6" s="6"/>
    </row>
    <row r="7" spans="1:4" ht="54" customHeight="1" x14ac:dyDescent="0.25">
      <c r="A7" s="56" t="s">
        <v>232</v>
      </c>
      <c r="B7" s="70" t="s">
        <v>5</v>
      </c>
      <c r="C7" s="70" t="s">
        <v>244</v>
      </c>
      <c r="D7" s="70" t="s">
        <v>245</v>
      </c>
    </row>
    <row r="8" spans="1:4" ht="33" customHeight="1" x14ac:dyDescent="0.25">
      <c r="A8" s="57"/>
      <c r="B8" s="71"/>
      <c r="C8" s="71"/>
      <c r="D8" s="71"/>
    </row>
    <row r="9" spans="1:4" ht="15" customHeight="1" x14ac:dyDescent="0.25">
      <c r="A9" s="13">
        <v>1</v>
      </c>
      <c r="B9" s="13">
        <v>2</v>
      </c>
      <c r="C9" s="13">
        <v>2</v>
      </c>
      <c r="D9" s="13">
        <v>3</v>
      </c>
    </row>
    <row r="10" spans="1:4" ht="180" x14ac:dyDescent="0.25">
      <c r="A10" s="9" t="s">
        <v>20</v>
      </c>
      <c r="B10" s="9" t="s">
        <v>21</v>
      </c>
      <c r="C10" s="32" t="s">
        <v>233</v>
      </c>
      <c r="D10" s="32" t="s">
        <v>241</v>
      </c>
    </row>
    <row r="11" spans="1:4" ht="144" x14ac:dyDescent="0.25">
      <c r="A11" s="9" t="s">
        <v>112</v>
      </c>
      <c r="B11" s="9" t="s">
        <v>113</v>
      </c>
      <c r="C11" s="32" t="s">
        <v>234</v>
      </c>
      <c r="D11" s="32" t="s">
        <v>247</v>
      </c>
    </row>
    <row r="12" spans="1:4" ht="36" x14ac:dyDescent="0.25">
      <c r="A12" s="9"/>
      <c r="B12" s="9"/>
      <c r="C12" s="32" t="s">
        <v>235</v>
      </c>
      <c r="D12" s="32" t="s">
        <v>236</v>
      </c>
    </row>
    <row r="13" spans="1:4" ht="312" x14ac:dyDescent="0.25">
      <c r="A13" s="9"/>
      <c r="B13" s="9"/>
      <c r="C13" s="32" t="s">
        <v>237</v>
      </c>
      <c r="D13" s="32" t="s">
        <v>248</v>
      </c>
    </row>
    <row r="14" spans="1:4" ht="84" x14ac:dyDescent="0.25">
      <c r="A14" s="9"/>
      <c r="B14" s="9"/>
      <c r="C14" s="32" t="s">
        <v>238</v>
      </c>
      <c r="D14" s="32" t="s">
        <v>250</v>
      </c>
    </row>
    <row r="15" spans="1:4" ht="288" x14ac:dyDescent="0.25">
      <c r="A15" s="9" t="s">
        <v>170</v>
      </c>
      <c r="B15" s="9" t="s">
        <v>171</v>
      </c>
      <c r="C15" s="32" t="s">
        <v>239</v>
      </c>
      <c r="D15" s="32" t="s">
        <v>249</v>
      </c>
    </row>
  </sheetData>
  <mergeCells count="4">
    <mergeCell ref="A7:A8"/>
    <mergeCell ref="C7:C8"/>
    <mergeCell ref="D7:D8"/>
    <mergeCell ref="B7:B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K11"/>
  <sheetViews>
    <sheetView workbookViewId="0">
      <selection activeCell="O8" sqref="O8"/>
    </sheetView>
  </sheetViews>
  <sheetFormatPr defaultColWidth="8.85546875" defaultRowHeight="15.75" x14ac:dyDescent="0.25"/>
  <cols>
    <col min="1" max="2" width="8.85546875" style="3"/>
    <col min="3" max="3" width="14.140625" style="3" customWidth="1"/>
    <col min="4" max="10" width="8.85546875" style="3"/>
    <col min="11" max="11" width="16.28515625" style="3" customWidth="1"/>
    <col min="12" max="16384" width="8.85546875" style="3"/>
  </cols>
  <sheetData>
    <row r="6" spans="1:11" x14ac:dyDescent="0.25">
      <c r="A6" s="6" t="s">
        <v>240</v>
      </c>
      <c r="C6" s="21"/>
      <c r="D6" s="26"/>
      <c r="E6" s="26"/>
    </row>
    <row r="7" spans="1:11" ht="25.5" customHeight="1" x14ac:dyDescent="0.25">
      <c r="A7" s="116"/>
      <c r="B7" s="116"/>
      <c r="C7" s="116"/>
      <c r="D7" s="116"/>
      <c r="E7" s="116"/>
      <c r="F7" s="116"/>
      <c r="G7" s="116"/>
      <c r="H7" s="116"/>
      <c r="I7" s="116"/>
      <c r="J7" s="116"/>
      <c r="K7" s="116"/>
    </row>
    <row r="8" spans="1:11" ht="409.5" customHeight="1" x14ac:dyDescent="0.25">
      <c r="A8" s="72" t="s">
        <v>284</v>
      </c>
      <c r="B8" s="72"/>
      <c r="C8" s="72"/>
      <c r="D8" s="72"/>
      <c r="E8" s="72"/>
      <c r="F8" s="72"/>
      <c r="G8" s="72"/>
      <c r="H8" s="72"/>
      <c r="I8" s="72"/>
      <c r="J8" s="72"/>
      <c r="K8" s="72"/>
    </row>
    <row r="9" spans="1:11" ht="204" customHeight="1" x14ac:dyDescent="0.25">
      <c r="A9" s="72" t="s">
        <v>282</v>
      </c>
      <c r="B9" s="72"/>
      <c r="C9" s="72"/>
      <c r="D9" s="72"/>
      <c r="E9" s="72"/>
      <c r="F9" s="72"/>
      <c r="G9" s="72"/>
      <c r="H9" s="72"/>
      <c r="I9" s="72"/>
      <c r="J9" s="72"/>
      <c r="K9" s="72"/>
    </row>
    <row r="10" spans="1:11" ht="315.75" customHeight="1" x14ac:dyDescent="0.25">
      <c r="A10" s="72" t="s">
        <v>283</v>
      </c>
      <c r="B10" s="72"/>
      <c r="C10" s="72"/>
      <c r="D10" s="72"/>
      <c r="E10" s="72"/>
      <c r="F10" s="72"/>
      <c r="G10" s="72"/>
      <c r="H10" s="72"/>
      <c r="I10" s="72"/>
      <c r="J10" s="72"/>
      <c r="K10" s="72"/>
    </row>
    <row r="11" spans="1:11" ht="385.15" customHeight="1" x14ac:dyDescent="0.25">
      <c r="A11" s="72" t="s">
        <v>285</v>
      </c>
      <c r="B11" s="72"/>
      <c r="C11" s="72"/>
      <c r="D11" s="72"/>
      <c r="E11" s="72"/>
      <c r="F11" s="72"/>
      <c r="G11" s="72"/>
      <c r="H11" s="72"/>
      <c r="I11" s="72"/>
      <c r="J11" s="72"/>
      <c r="K11" s="72"/>
    </row>
  </sheetData>
  <mergeCells count="5">
    <mergeCell ref="A7:K7"/>
    <mergeCell ref="A8:K8"/>
    <mergeCell ref="A9:K9"/>
    <mergeCell ref="A10:K10"/>
    <mergeCell ref="A11:K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1 lentelė</vt:lpstr>
      <vt:lpstr>2 lentelė</vt:lpstr>
      <vt:lpstr>3 lentelė</vt:lpstr>
    </vt:vector>
  </TitlesOfParts>
  <Manager/>
  <Company>IRD prie VRM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 Verkauskienė</dc:creator>
  <cp:keywords/>
  <dc:description/>
  <cp:lastModifiedBy>Vita Petkeviciute-Siliuniene</cp:lastModifiedBy>
  <cp:revision/>
  <cp:lastPrinted>2026-01-21T06:41:54Z</cp:lastPrinted>
  <dcterms:created xsi:type="dcterms:W3CDTF">2023-08-28T11:49:41Z</dcterms:created>
  <dcterms:modified xsi:type="dcterms:W3CDTF">2026-01-21T06:42:18Z</dcterms:modified>
  <cp:category/>
  <cp:contentStatus/>
</cp:coreProperties>
</file>